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F:\Travel\"/>
    </mc:Choice>
  </mc:AlternateContent>
  <xr:revisionPtr revIDLastSave="0" documentId="13_ncr:1_{6EE412B9-4622-4983-95CE-CFE110F8B643}" xr6:coauthVersionLast="47" xr6:coauthVersionMax="47" xr10:uidLastSave="{00000000-0000-0000-0000-000000000000}"/>
  <workbookProtection workbookAlgorithmName="SHA-512" workbookHashValue="EfFtDCvNEcEJbZrzUzv3ObpLLRtStS1+q3GMaQyZkhVDszgrHdUk8ulupJlgGD0yxUrVLueYg76bMYninIWmSA==" workbookSaltValue="wk7sj4B1XU2YxKwN5PKUMg==" workbookSpinCount="100000" lockStructure="1"/>
  <bookViews>
    <workbookView xWindow="2295" yWindow="2295" windowWidth="21600" windowHeight="11280" tabRatio="830" xr2:uid="{00000000-000D-0000-FFFF-FFFF00000000}"/>
  </bookViews>
  <sheets>
    <sheet name="Rio Communities Travel Process" sheetId="8" r:id="rId1"/>
    <sheet name="PER DIEM Request Travel Form" sheetId="3" r:id="rId2"/>
    <sheet name="PER DIEM Final Travel Form" sheetId="7" r:id="rId3"/>
    <sheet name="ACTUALS Travel Request Form" sheetId="6" r:id="rId4"/>
    <sheet name="ACTUALS Travel Final Form" sheetId="5" r:id="rId5"/>
    <sheet name="Vehicle Use Statement" sheetId="9" r:id="rId6"/>
    <sheet name="Affidavit Lost Itemized Receipt" sheetId="4" r:id="rId7"/>
  </sheets>
  <definedNames>
    <definedName name="_Toc442265039" localSheetId="0">'Rio Communities Travel Process'!#REF!</definedName>
    <definedName name="_Toc442265040" localSheetId="0">'Rio Communities Travel Process'!#REF!</definedName>
    <definedName name="_Toc442265042" localSheetId="0">'Rio Communities Travel Process'!#REF!</definedName>
    <definedName name="_Toc442265044" localSheetId="0">'Rio Communities Travel Process'!#REF!</definedName>
    <definedName name="_xlnm.Print_Area" localSheetId="3">'ACTUALS Travel Request Form'!$A$1:$J$60</definedName>
    <definedName name="_xlnm.Print_Area" localSheetId="2">'PER DIEM Final Travel Form'!$A$1:$J$75</definedName>
    <definedName name="_xlnm.Print_Area" localSheetId="1">'PER DIEM Request Travel Form'!$A$1:$J$77</definedName>
    <definedName name="_xlnm.Print_Area" localSheetId="0">'Rio Communities Travel Process'!#REF!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3" i="6" l="1"/>
  <c r="H42" i="6"/>
  <c r="H40" i="5"/>
  <c r="F40" i="5"/>
  <c r="A63" i="5"/>
  <c r="A56" i="6"/>
  <c r="F42" i="6"/>
  <c r="F32" i="3"/>
  <c r="D32" i="3"/>
  <c r="H32" i="3" s="1"/>
  <c r="A71" i="7"/>
  <c r="A73" i="3"/>
  <c r="F37" i="5"/>
  <c r="F8" i="5" l="1"/>
  <c r="F10" i="5"/>
  <c r="D6" i="5"/>
  <c r="D5" i="5"/>
  <c r="D4" i="5"/>
  <c r="D4" i="7"/>
  <c r="F10" i="7"/>
  <c r="F30" i="7" s="1"/>
  <c r="H30" i="7" s="1"/>
  <c r="F9" i="7"/>
  <c r="F39" i="7" l="1"/>
  <c r="N35" i="7"/>
  <c r="F41" i="3"/>
  <c r="N37" i="3" l="1"/>
  <c r="H44" i="3" l="1"/>
  <c r="F43" i="5" l="1"/>
  <c r="H44" i="5"/>
  <c r="H42" i="7"/>
  <c r="F41" i="7"/>
  <c r="E54" i="7" s="1"/>
  <c r="F43" i="3"/>
  <c r="H43" i="3"/>
  <c r="H50" i="3"/>
  <c r="H53" i="3"/>
  <c r="H60" i="3" l="1"/>
  <c r="E56" i="3"/>
  <c r="E46" i="5"/>
  <c r="H52" i="3"/>
  <c r="F9" i="5" l="1"/>
  <c r="F8" i="7"/>
  <c r="D7" i="7"/>
  <c r="D6" i="7"/>
  <c r="D5" i="7"/>
  <c r="D42" i="6" l="1"/>
  <c r="D30" i="7"/>
  <c r="H52" i="7" l="1"/>
  <c r="H41" i="7"/>
  <c r="M19" i="6"/>
  <c r="H43" i="5"/>
  <c r="M17" i="5"/>
  <c r="D40" i="5"/>
  <c r="H51" i="7" l="1"/>
  <c r="H54" i="3"/>
  <c r="H62" i="3" l="1"/>
  <c r="F63" i="3" s="1"/>
  <c r="H50" i="7"/>
  <c r="H48" i="7"/>
  <c r="H58" i="7"/>
  <c r="H60" i="7" l="1"/>
  <c r="H50" i="5"/>
  <c r="H52" i="5" s="1"/>
  <c r="F39" i="6" l="1"/>
  <c r="H45" i="6" s="1"/>
  <c r="F61" i="7" l="1"/>
  <c r="F62" i="7" s="1"/>
  <c r="F46" i="6"/>
  <c r="F53" i="5" s="1"/>
  <c r="F54" i="5" s="1"/>
</calcChain>
</file>

<file path=xl/sharedStrings.xml><?xml version="1.0" encoding="utf-8"?>
<sst xmlns="http://schemas.openxmlformats.org/spreadsheetml/2006/main" count="484" uniqueCount="182">
  <si>
    <t>Traveler</t>
  </si>
  <si>
    <t>Destination</t>
  </si>
  <si>
    <t>Justification</t>
  </si>
  <si>
    <t xml:space="preserve">Budget/Line Item </t>
  </si>
  <si>
    <t>Will you be traveling in state (Answer Y or N)?</t>
  </si>
  <si>
    <t>Y</t>
  </si>
  <si>
    <t>Will you be traveling to Santa Fe (Answer Y or N)?</t>
  </si>
  <si>
    <t>N</t>
  </si>
  <si>
    <t>Actuals</t>
  </si>
  <si>
    <t>Departure</t>
  </si>
  <si>
    <t>Date &amp; Time of Departure</t>
  </si>
  <si>
    <t>Do you depart before the start of the normal workday (answer Y or N) ? (i.e. 8 AM)</t>
  </si>
  <si>
    <t>How many hours earlier?</t>
  </si>
  <si>
    <t>Travleing To (location/site):</t>
  </si>
  <si>
    <t>Include your agenda or meeting notice</t>
  </si>
  <si>
    <t>Per Diem</t>
  </si>
  <si>
    <t>Miles from worksite:</t>
  </si>
  <si>
    <t>Return</t>
  </si>
  <si>
    <t>Date &amp; Time of Return</t>
  </si>
  <si>
    <t>Does your return occur after the end of the normal workday (answer Y or N)? (i.e. 5 PM)</t>
  </si>
  <si>
    <t>How many hours later?</t>
  </si>
  <si>
    <t>Returning From:</t>
  </si>
  <si>
    <t>Include mileage chart or map printout</t>
  </si>
  <si>
    <t>Click Here for Map</t>
  </si>
  <si>
    <t>Miles to worksite:</t>
  </si>
  <si>
    <t>If your actual return date and time differs from your anticipated, please file a corrected request upon your return.</t>
  </si>
  <si>
    <t xml:space="preserve">Total Costs </t>
  </si>
  <si>
    <t>Mileage</t>
  </si>
  <si>
    <t>miles at</t>
  </si>
  <si>
    <t>per mile</t>
  </si>
  <si>
    <t>Total Travel and business time</t>
  </si>
  <si>
    <t>hours</t>
  </si>
  <si>
    <t>hours beyond work day</t>
  </si>
  <si>
    <t>Does this qualify for overnight travel?</t>
  </si>
  <si>
    <t>24 hour periods</t>
  </si>
  <si>
    <t>Partial Day</t>
  </si>
  <si>
    <t>Partial day per diem when travel extends beyond the normal workday and no overnight lodging is required that day.</t>
  </si>
  <si>
    <t>Less than 2 hours</t>
  </si>
  <si>
    <t>2 but less than 6 hours</t>
  </si>
  <si>
    <t>6 but less than 12 hours</t>
  </si>
  <si>
    <t>12 or more hours</t>
  </si>
  <si>
    <t>Overnight Travel</t>
  </si>
  <si>
    <t>In state</t>
  </si>
  <si>
    <t>Special Areas (Santa Fe only)</t>
  </si>
  <si>
    <t>Out of State</t>
  </si>
  <si>
    <t>Partial Day following a 24-hour period where lodging is not required</t>
  </si>
  <si>
    <t>Hours beyond 24-hour period</t>
  </si>
  <si>
    <t>Total Cost of Travel</t>
  </si>
  <si>
    <t>Amount of Advance</t>
  </si>
  <si>
    <t>are just and true in all aspects.</t>
  </si>
  <si>
    <t>o</t>
  </si>
  <si>
    <t>Agenda, meeting details or other documentation regarding travel purpose is attached.</t>
  </si>
  <si>
    <t>Map Quest, Google Map or other mileage determination printout is attached.</t>
  </si>
  <si>
    <t>Signature</t>
  </si>
  <si>
    <t>Date</t>
  </si>
  <si>
    <t>Approvals</t>
  </si>
  <si>
    <t>Signatures</t>
  </si>
  <si>
    <t>Department Head</t>
  </si>
  <si>
    <t>Finance Director</t>
  </si>
  <si>
    <t>Time</t>
  </si>
  <si>
    <t>STATE OF NEW MEXICO       )</t>
  </si>
  <si>
    <t>) ss.</t>
  </si>
  <si>
    <t>AFFIDAVIT FOR LOST ITEMIZED PURCHASE RECEIPT</t>
  </si>
  <si>
    <t>_________________________________</t>
  </si>
  <si>
    <t>NOTARY PUBLIC</t>
  </si>
  <si>
    <t>My Commission Expires:</t>
  </si>
  <si>
    <t>Are you requesting an Advance (Answer Y or N)?</t>
  </si>
  <si>
    <t xml:space="preserve"> PCARD NOT AUTHORIZED</t>
  </si>
  <si>
    <t>Hotel</t>
  </si>
  <si>
    <t>Meals</t>
  </si>
  <si>
    <t>Rental Car</t>
  </si>
  <si>
    <t>Airfare</t>
  </si>
  <si>
    <t>Parking</t>
  </si>
  <si>
    <t>Registration</t>
  </si>
  <si>
    <t>Total All Expenses</t>
  </si>
  <si>
    <r>
      <rPr>
        <sz val="11"/>
        <color theme="1"/>
        <rFont val="Calibri"/>
        <family val="2"/>
        <scheme val="minor"/>
      </rPr>
      <t>Other</t>
    </r>
    <r>
      <rPr>
        <b/>
        <sz val="11"/>
        <color theme="1"/>
        <rFont val="Calibri"/>
        <family val="2"/>
        <scheme val="minor"/>
      </rPr>
      <t>______________________</t>
    </r>
  </si>
  <si>
    <t>PCARD?</t>
  </si>
  <si>
    <t xml:space="preserve">Final Total Reimbursment </t>
  </si>
  <si>
    <t>,being first duly sworn upon my oath, subject to the penalty of perjury, depose and state the following:</t>
  </si>
  <si>
    <t xml:space="preserve">Subscribed and sworn to before me by </t>
  </si>
  <si>
    <t>department.</t>
  </si>
  <si>
    <t>NAME</t>
  </si>
  <si>
    <t>POSITION</t>
  </si>
  <si>
    <t>DEPARTMENT</t>
  </si>
  <si>
    <t>DESCRIPTION OF PURCHASE</t>
  </si>
  <si>
    <t>I purchased</t>
  </si>
  <si>
    <t xml:space="preserve">for </t>
  </si>
  <si>
    <t>PURPOSE OF PURCHASE</t>
  </si>
  <si>
    <t xml:space="preserve">with my personal credit card, from </t>
  </si>
  <si>
    <t>for   $</t>
  </si>
  <si>
    <t>VENDOR NAME</t>
  </si>
  <si>
    <t>AMOUNT</t>
  </si>
  <si>
    <r>
      <t>I,</t>
    </r>
    <r>
      <rPr>
        <sz val="12"/>
        <color rgb="FFA5A5A5"/>
        <rFont val="Cambria"/>
        <family val="1"/>
      </rPr>
      <t xml:space="preserve"> </t>
    </r>
  </si>
  <si>
    <t>1.     I am over the age of 18 years.</t>
  </si>
  <si>
    <t xml:space="preserve">2.     I am a </t>
  </si>
  <si>
    <t xml:space="preserve">3.     On or around </t>
  </si>
  <si>
    <t>4.     I misplaced the itemized receipt and am unable to get a duplicate.</t>
  </si>
  <si>
    <t>5.     I did not purchase alcohol, entertainment, or valet/preferred parking from the merchant in this transaction.</t>
  </si>
  <si>
    <t>7.     I did not purchase items/expenses incurred by family members or guests.</t>
  </si>
  <si>
    <t>8.     I did not purchase items/expenses prior to or beyond my dates of travel.</t>
  </si>
  <si>
    <t>9.     The purpose of this affidavit is to supplement the purchasing record in lieu of the itemized receipt.</t>
  </si>
  <si>
    <t>10.  FURTHER, AFFIANT SAYETH NOT.</t>
  </si>
  <si>
    <t>INCORRECTLY COMPLETED VOUCHERS MAY BE RETURNED AFFECTING THE ISSUANCE OF PAYMENT.</t>
  </si>
  <si>
    <t>ALL REQUESTS MUST BE SUBMITTED (AND COMPLETED CORRECTLY) AT LEAST 10 DAYS PRIOR TO TRAVEL IF REQUESTING AN ADVANCE.                                  INCORRECTLY COMPLETED REQUEST MAY BE RETURNED AFFECTING THE ISSUANCE OF PAYMENT.</t>
  </si>
  <si>
    <t>MAKE SURE TO "SAVE AS" A COPY OF YOUR REQUEST FORMS FOR USE IN FINALS. AND BE SURE TO USE THE SAME FILE FOR FINAL REIMBURSMENT.</t>
  </si>
  <si>
    <t>DATE/TIME</t>
  </si>
  <si>
    <t>Tips</t>
  </si>
  <si>
    <t xml:space="preserve">TOTAL OTHER EXPENSES: MUST PROVIDE ITEMIZED RECEIPTS IF MORE THAN $6/DAY OR $30 PER TRIP. </t>
  </si>
  <si>
    <t xml:space="preserve">on this ______ day of ___________________, __________.  </t>
  </si>
  <si>
    <t>Is a Government Vehicle Available to you (Answer Y or N)?</t>
  </si>
  <si>
    <t>(if N, please provide Vehicle Use Statement)</t>
  </si>
  <si>
    <r>
      <rPr>
        <b/>
        <sz val="11"/>
        <color theme="1"/>
        <rFont val="Cambria"/>
        <family val="1"/>
      </rPr>
      <t>Travel Request Deadlines:</t>
    </r>
    <r>
      <rPr>
        <sz val="11"/>
        <color theme="1"/>
        <rFont val="Cambria"/>
        <family val="1"/>
      </rPr>
      <t xml:space="preserve"> Travel Requests should be turned in prior to any travel and AT LEAST 10 days before the conference/training occurs to allow the Accounts Payable Office time to process advance payments. </t>
    </r>
  </si>
  <si>
    <t>•</t>
  </si>
  <si>
    <r>
      <rPr>
        <b/>
        <sz val="11"/>
        <color theme="1"/>
        <rFont val="Cambria"/>
        <family val="1"/>
      </rPr>
      <t>Travel Request/Final Voucher Form</t>
    </r>
    <r>
      <rPr>
        <sz val="11"/>
        <color theme="1"/>
        <rFont val="Cambria"/>
        <family val="1"/>
      </rPr>
      <t xml:space="preserve"> (Paper Forms -used for travel requests and reimbursements)</t>
    </r>
  </si>
  <si>
    <t>Different Types of Travel Explained:</t>
  </si>
  <si>
    <t>1.</t>
  </si>
  <si>
    <t>a.</t>
  </si>
  <si>
    <t>b.</t>
  </si>
  <si>
    <t>2.</t>
  </si>
  <si>
    <t>c.</t>
  </si>
  <si>
    <r>
      <t xml:space="preserve">If you lose any itemized receipts, please complete </t>
    </r>
    <r>
      <rPr>
        <b/>
        <sz val="11"/>
        <color theme="1"/>
        <rFont val="Cambria"/>
        <family val="1"/>
      </rPr>
      <t>Affidavit Lost Itemized Receipt Form</t>
    </r>
    <r>
      <rPr>
        <sz val="11"/>
        <color theme="1"/>
        <rFont val="Cambria"/>
        <family val="1"/>
      </rPr>
      <t>.</t>
    </r>
  </si>
  <si>
    <t>*REQUEST FORM AND FINAL TRAVEL FORMS ARE LINKED. BE SURE TO SAVE EACH FILE SEPERATELY SO YOU DON’T HAVE TO RE-ENTER THE INFO EACH TIME YOU FINALIZE YOUR TRAVEL.</t>
  </si>
  <si>
    <r>
      <t>P-Cards use</t>
    </r>
    <r>
      <rPr>
        <b/>
        <sz val="11"/>
        <color theme="1"/>
        <rFont val="Cambria"/>
        <family val="1"/>
      </rPr>
      <t xml:space="preserve">:  </t>
    </r>
    <r>
      <rPr>
        <sz val="11"/>
        <color theme="1"/>
        <rFont val="Cambria"/>
        <family val="1"/>
      </rPr>
      <t>Used for</t>
    </r>
    <r>
      <rPr>
        <b/>
        <sz val="11"/>
        <color theme="1"/>
        <rFont val="Cambria"/>
        <family val="1"/>
      </rPr>
      <t xml:space="preserve"> </t>
    </r>
    <r>
      <rPr>
        <u/>
        <sz val="11"/>
        <color theme="1"/>
        <rFont val="Cambria"/>
        <family val="1"/>
      </rPr>
      <t>Actual Travel</t>
    </r>
    <r>
      <rPr>
        <sz val="11"/>
        <color theme="1"/>
        <rFont val="Cambria"/>
        <family val="1"/>
      </rPr>
      <t xml:space="preserve"> only (i.e. hotel, parking, registration).</t>
    </r>
  </si>
  <si>
    <t>P-card cannot be used for meals.</t>
  </si>
  <si>
    <r>
      <t>MUST BRING IN PROOF OF ATTENDANCE FOR FINAL REIMBURSEMENT</t>
    </r>
    <r>
      <rPr>
        <b/>
        <sz val="11"/>
        <color theme="1"/>
        <rFont val="Cambria"/>
        <family val="1"/>
      </rPr>
      <t xml:space="preserve">:  </t>
    </r>
    <r>
      <rPr>
        <sz val="11"/>
        <color theme="1"/>
        <rFont val="Cambria"/>
        <family val="1"/>
      </rPr>
      <t>Please bring in official certificate of completion, copy or picture of sign in sheet, official name tag, official email from agency verifying attendance (</t>
    </r>
    <r>
      <rPr>
        <u/>
        <sz val="11"/>
        <color theme="1"/>
        <rFont val="Cambria"/>
        <family val="1"/>
      </rPr>
      <t>i.e., agenda, handouts, conference materials, hotel receipt, etc are not acceptable</t>
    </r>
    <r>
      <rPr>
        <sz val="11"/>
        <color theme="1"/>
        <rFont val="Cambria"/>
        <family val="1"/>
      </rPr>
      <t>).  This requirement is part of our accounting internal control procedures.  </t>
    </r>
    <r>
      <rPr>
        <b/>
        <u/>
        <sz val="11"/>
        <color theme="1"/>
        <rFont val="Cambria"/>
        <family val="1"/>
      </rPr>
      <t>Please turn in Final Travel paperwork within 7 days of your return.</t>
    </r>
  </si>
  <si>
    <r>
      <t xml:space="preserve">Vehicle Use Statement </t>
    </r>
    <r>
      <rPr>
        <sz val="11"/>
        <color theme="1"/>
        <rFont val="Cambria"/>
        <family val="1"/>
      </rPr>
      <t>must be completed and submitted with travel form when a personal vehicle is being used in place of an employer provided vehicle.</t>
    </r>
  </si>
  <si>
    <r>
      <t xml:space="preserve">Version </t>
    </r>
    <r>
      <rPr>
        <i/>
        <sz val="11"/>
        <color indexed="10"/>
        <rFont val="Calibri"/>
        <family val="2"/>
      </rPr>
      <t>7/1/2021</t>
    </r>
  </si>
  <si>
    <t>ONLY COMPLETE STATEMENT IF YOU ANSWERED "N" TO USE OF GOVERNMENT VEHICLE ON BUSINESS TRAVEL.</t>
  </si>
  <si>
    <t>BRIEFLY DESCRIBE CIRCUMSTANCES WHERE A GOVERNMENT VEHICLE WAS NOT AVAILABLE TO EMPLOYEE REQUESTING TRAVEL:</t>
  </si>
  <si>
    <t>Department Head Signature</t>
  </si>
  <si>
    <t>TRAVELER:</t>
  </si>
  <si>
    <t>**Should Administration determine the above statement to be false, mileage reimbursement rate will be adjusted to the rate consistent with employer vehicle availability.**</t>
  </si>
  <si>
    <t>CITY OF RIO COMMUNITIES TRAVEL PROCESS</t>
  </si>
  <si>
    <t>Version 08/15/2021</t>
  </si>
  <si>
    <t>Travel Forms- all forms are on the City of Rio Communities website and can be found using the link below:</t>
  </si>
  <si>
    <r>
      <t>Prior to Departure:</t>
    </r>
    <r>
      <rPr>
        <sz val="11"/>
        <color theme="1"/>
        <rFont val="Cambria"/>
        <family val="1"/>
      </rPr>
      <t xml:space="preserve"> Traveler submits a completed</t>
    </r>
    <r>
      <rPr>
        <b/>
        <sz val="11"/>
        <color theme="1"/>
        <rFont val="Cambria"/>
        <family val="1"/>
      </rPr>
      <t xml:space="preserve"> Per Diem- Travel Request Form</t>
    </r>
    <r>
      <rPr>
        <sz val="11"/>
        <color theme="1"/>
        <rFont val="Cambria"/>
        <family val="1"/>
      </rPr>
      <t>, map, &amp; agenda.  This is paid out using the limits set in the City of Rio Communities Travel Policy.  Finance Dept. issues a set 80% advance,</t>
    </r>
    <r>
      <rPr>
        <b/>
        <sz val="11"/>
        <color theme="1"/>
        <rFont val="Cambria"/>
        <family val="1"/>
      </rPr>
      <t xml:space="preserve"> </t>
    </r>
    <r>
      <rPr>
        <b/>
        <u/>
        <sz val="11"/>
        <color theme="1"/>
        <rFont val="Cambria"/>
        <family val="1"/>
      </rPr>
      <t>if requested</t>
    </r>
    <r>
      <rPr>
        <sz val="11"/>
        <color theme="1"/>
        <rFont val="Cambria"/>
        <family val="1"/>
      </rPr>
      <t>.</t>
    </r>
    <r>
      <rPr>
        <b/>
        <sz val="11"/>
        <color theme="1"/>
        <rFont val="Cambria"/>
        <family val="1"/>
      </rPr>
      <t>*</t>
    </r>
  </si>
  <si>
    <t>Upon Return: Traveler submits a completed Per Diem-Final Travel Voucher Form, updates departure and return dates and time, and attaches proof of attendance.  Using limits set in City of Rio Communities Travel Poliy, Finance Department issues reimbursement deducting any advance from final total cost.</t>
  </si>
  <si>
    <t>Prior to Departure:  Traveler submits a completed Actual-Travel Request Form, map, agenda, &amp; hotel booking receipt, any estimated cost docs.  This is reimbursed by using the hotel booking receipt, and other estimated costs docs &amp; the actual reimbursement limits set in the City of Rio Communities Travel Policy.  Finance Dept. issues an 80% advance, if requested.*</t>
  </si>
  <si>
    <t>Upon Return:  Traveler submits Actual-Final Travel Voucher Form, and all itemized receipts along with evidence of attendance. (You don’t have to turn in agenda and map again unless destination has changed from the request).  Using limits set in City of Rio Communities Travel Policy, Finance Dept. issues final reimbursement deducting any advance from final total cost.</t>
  </si>
  <si>
    <t>Per Diem: Is issued to out of City travelers that are not turning in receipts at a set per diem rate.</t>
  </si>
  <si>
    <t>Actuals: Is issued to out of City travelers that are turning in itemized receipts.</t>
  </si>
  <si>
    <t>Mileage:  The current mileage rate is .56/mile.  Mileage is issued to in-City travelers that are using their personal vehicle for City business.  Traveler logs the odometer readings as required in the Mileage Reimbursement Form and turns them in with department head signature to the Procurement Office for reimbursement.  ***mileage requested outside of City limits must be requested via the Travel Form.</t>
  </si>
  <si>
    <t>Mileage Reimbursement Form (Paper Form-personal vehicle mileage within State)</t>
  </si>
  <si>
    <t>GL Account</t>
  </si>
  <si>
    <r>
      <t xml:space="preserve">Version </t>
    </r>
    <r>
      <rPr>
        <i/>
        <sz val="11"/>
        <color indexed="10"/>
        <rFont val="Calibri"/>
        <family val="2"/>
      </rPr>
      <t>08/15/2021</t>
    </r>
  </si>
  <si>
    <t>Fund/Dept</t>
  </si>
  <si>
    <t>Account</t>
  </si>
  <si>
    <t>11000-1001-Governing Body</t>
  </si>
  <si>
    <t>53010-Elected Officials</t>
  </si>
  <si>
    <t>11000-1009-Municipal Court</t>
  </si>
  <si>
    <t>53020-Commissions</t>
  </si>
  <si>
    <t>11000-2001-Manager</t>
  </si>
  <si>
    <t>53030-Employees</t>
  </si>
  <si>
    <t>11000-2002-Gen Admin</t>
  </si>
  <si>
    <t>53999-Other</t>
  </si>
  <si>
    <t>11000-2004-Finance</t>
  </si>
  <si>
    <t>11000-2008-Municipal Clerk</t>
  </si>
  <si>
    <t>11000-2012-P&amp;Z</t>
  </si>
  <si>
    <t>11000-2014-EDC</t>
  </si>
  <si>
    <t>11000-3001-Code Enforcement</t>
  </si>
  <si>
    <t>11000-4004-Library</t>
  </si>
  <si>
    <t>11000-5101-Public Works</t>
  </si>
  <si>
    <t>20900-3002-Fire Protection</t>
  </si>
  <si>
    <t>29700-2002-EMS</t>
  </si>
  <si>
    <t xml:space="preserve">ALL REQUESTS MUST BE SUBMITTED (AND COMPLETED CORRECTLY) AT LEAST 10 DAYS PRIOR TO TRAVEL IF REQUESTING AN ADVANCE.   </t>
  </si>
  <si>
    <t>INCORRECTLY COMPLETED REQUEST MAY BE RETURNED AFFECTING THE ISSUANCE OF PAYMENT.</t>
  </si>
  <si>
    <t>Will you be using a City-owned vehicle? (answer Y or N)</t>
  </si>
  <si>
    <t>Traveler Certification: I certify that the above travel was necessary and proper City business and the amounts claimed</t>
  </si>
  <si>
    <t>City Manager</t>
  </si>
  <si>
    <t>CITY OF RIO COMMUNITIES PER DIEM-TRAVEL REQUEST</t>
  </si>
  <si>
    <t>Treasurer</t>
  </si>
  <si>
    <t>CITY OF RIO COMMUNITIES PER DIEM-FINAL TRAVEL VOUCHER</t>
  </si>
  <si>
    <t>CITY OF RIO COMMUNITIES ACTUAL-TRAVEL REQUEST</t>
  </si>
  <si>
    <t>CITY OR RIO COMMUNITIES ACTUAL-FINAL TRAVEL VOUCHER</t>
  </si>
  <si>
    <t>Actual expenses limited by policy &amp; receipts are REQUIRED ($55 a day for in/out-of-state meals, $215/day lodging).</t>
  </si>
  <si>
    <t>CITY OF RIO COMMUNITIES VEHICLE USE STATEMENT</t>
  </si>
  <si>
    <t>at the City of Rio Communities</t>
  </si>
  <si>
    <t>City OF SOCORRO          )</t>
  </si>
  <si>
    <t>6.     I did not purchase personal items/expenses not associated with City business</t>
  </si>
  <si>
    <r>
      <t>Version 8/15</t>
    </r>
    <r>
      <rPr>
        <i/>
        <sz val="11"/>
        <color rgb="FFFF0000"/>
        <rFont val="Calibri"/>
        <family val="2"/>
      </rPr>
      <t>/2021</t>
    </r>
  </si>
  <si>
    <r>
      <t xml:space="preserve">All City of Rio Communities staff and elected officials must fill out a “Travel Request Form” prior to any travel.  Travel means being on official business away from your </t>
    </r>
    <r>
      <rPr>
        <b/>
        <u/>
        <sz val="11"/>
        <color theme="1"/>
        <rFont val="Cambria"/>
        <family val="1"/>
      </rPr>
      <t>designated post of duty</t>
    </r>
    <r>
      <rPr>
        <b/>
        <sz val="11"/>
        <color theme="1"/>
        <rFont val="Cambria"/>
        <family val="1"/>
      </rPr>
      <t xml:space="preserve">.  </t>
    </r>
  </si>
  <si>
    <t>https://www.riocommunities.net/finance/page/finance-department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</si>
</sst>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
  </numFmts>
  <fonts count="49" x14ac:knownFonts="1">
    <font>
      <sz val="11"/>
      <color theme="1"/>
      <name val="Calibri"/>
      <family val="2"/>
      <scheme val="minor"/>
    </font>
    <font>
      <sz val="11"/>
      <color theme="1"/>
      <name val="Calibri"/>
      <family val="2"/>
      <scheme val="minor"/>
    </font>
    <font>
      <sz val="18"/>
      <color theme="3"/>
      <name val="Calibri Light"/>
      <family val="2"/>
      <scheme val="maj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rgb="FF006E76"/>
      <name val="Calibri Light"/>
      <family val="2"/>
      <scheme val="major"/>
    </font>
    <font>
      <i/>
      <sz val="11"/>
      <color indexed="10"/>
      <name val="Calibri"/>
      <family val="2"/>
    </font>
    <font>
      <b/>
      <sz val="10"/>
      <color rgb="FFFF0000"/>
      <name val="Calibri"/>
      <family val="2"/>
      <scheme val="minor"/>
    </font>
    <font>
      <u/>
      <sz val="11"/>
      <color theme="1"/>
      <name val="Calibri"/>
      <family val="2"/>
      <scheme val="minor"/>
    </font>
    <font>
      <u/>
      <sz val="11"/>
      <color theme="10"/>
      <name val="Calibri"/>
      <family val="2"/>
    </font>
    <font>
      <sz val="11"/>
      <color theme="8" tint="0.59999389629810485"/>
      <name val="Calibri"/>
      <family val="2"/>
      <scheme val="minor"/>
    </font>
    <font>
      <sz val="11"/>
      <color theme="1"/>
      <name val="Wingdings"/>
      <charset val="2"/>
    </font>
    <font>
      <b/>
      <sz val="10"/>
      <color theme="1"/>
      <name val="Calibri"/>
      <family val="2"/>
      <scheme val="minor"/>
    </font>
    <font>
      <sz val="11"/>
      <color rgb="FFBC5A00"/>
      <name val="Calibri"/>
      <family val="2"/>
      <scheme val="minor"/>
    </font>
    <font>
      <b/>
      <sz val="11"/>
      <color rgb="FF0070C0"/>
      <name val="Calibri"/>
      <family val="2"/>
      <scheme val="minor"/>
    </font>
    <font>
      <sz val="11"/>
      <color theme="1" tint="0.249977111117893"/>
      <name val="Calibri"/>
      <family val="2"/>
      <scheme val="minor"/>
    </font>
    <font>
      <sz val="11"/>
      <name val="Calibri"/>
      <family val="2"/>
      <scheme val="minor"/>
    </font>
    <font>
      <b/>
      <sz val="18"/>
      <color rgb="FF3A2B00"/>
      <name val="Calibri Light"/>
      <family val="2"/>
      <scheme val="major"/>
    </font>
    <font>
      <b/>
      <sz val="18"/>
      <color rgb="FF223616"/>
      <name val="Calibri Light"/>
      <family val="2"/>
      <scheme val="major"/>
    </font>
    <font>
      <sz val="12"/>
      <color rgb="FF000000"/>
      <name val="Cambria"/>
      <family val="1"/>
    </font>
    <font>
      <b/>
      <sz val="12"/>
      <color rgb="FF000000"/>
      <name val="Cambria"/>
      <family val="1"/>
    </font>
    <font>
      <b/>
      <u/>
      <sz val="12"/>
      <color rgb="FF000000"/>
      <name val="Cambria"/>
      <family val="1"/>
    </font>
    <font>
      <sz val="12"/>
      <color rgb="FFA5A5A5"/>
      <name val="Cambria"/>
      <family val="1"/>
    </font>
    <font>
      <sz val="12"/>
      <color theme="1"/>
      <name val="Cambria"/>
      <family val="1"/>
    </font>
    <font>
      <b/>
      <sz val="11"/>
      <color rgb="FFFF0000"/>
      <name val="Calibri"/>
      <family val="2"/>
      <scheme val="minor"/>
    </font>
    <font>
      <sz val="11"/>
      <color theme="0" tint="-0.499984740745262"/>
      <name val="Calibri"/>
      <family val="2"/>
      <scheme val="minor"/>
    </font>
    <font>
      <i/>
      <sz val="11"/>
      <color rgb="FF3F3F76"/>
      <name val="Calibri"/>
      <family val="2"/>
      <scheme val="minor"/>
    </font>
    <font>
      <b/>
      <u/>
      <sz val="11"/>
      <color theme="1"/>
      <name val="Cambria"/>
      <family val="1"/>
    </font>
    <font>
      <b/>
      <sz val="11"/>
      <color theme="1"/>
      <name val="Cambria"/>
      <family val="1"/>
    </font>
    <font>
      <sz val="11"/>
      <color theme="1"/>
      <name val="Cambria"/>
      <family val="1"/>
    </font>
    <font>
      <u/>
      <sz val="11"/>
      <color theme="1"/>
      <name val="Cambria"/>
      <family val="1"/>
    </font>
    <font>
      <b/>
      <i/>
      <u/>
      <sz val="11"/>
      <color theme="1"/>
      <name val="Cambria"/>
      <family val="1"/>
    </font>
    <font>
      <b/>
      <sz val="11"/>
      <color theme="3"/>
      <name val="Cambria"/>
      <family val="1"/>
    </font>
    <font>
      <b/>
      <u/>
      <sz val="12"/>
      <color theme="3"/>
      <name val="Cambria"/>
      <family val="1"/>
    </font>
    <font>
      <b/>
      <u/>
      <sz val="11"/>
      <color theme="10"/>
      <name val="Cambria"/>
      <family val="1"/>
    </font>
    <font>
      <sz val="11"/>
      <color theme="1"/>
      <name val="Calibri"/>
      <family val="2"/>
    </font>
    <font>
      <b/>
      <sz val="9"/>
      <color rgb="FFFF0000"/>
      <name val="Cambria"/>
      <family val="1"/>
    </font>
    <font>
      <i/>
      <sz val="11"/>
      <color theme="6" tint="-0.499984740745262"/>
      <name val="Cambria"/>
      <family val="1"/>
    </font>
    <font>
      <b/>
      <u/>
      <sz val="11"/>
      <color theme="10"/>
      <name val="Calibri"/>
      <family val="2"/>
    </font>
    <font>
      <b/>
      <sz val="16"/>
      <color theme="1"/>
      <name val="Calibri"/>
      <family val="2"/>
      <scheme val="minor"/>
    </font>
    <font>
      <b/>
      <sz val="10"/>
      <color rgb="FFFF0000"/>
      <name val="Calibri Light"/>
      <family val="2"/>
      <scheme val="major"/>
    </font>
    <font>
      <u/>
      <sz val="12"/>
      <color theme="1"/>
      <name val="Cambria"/>
      <family val="1"/>
    </font>
    <font>
      <i/>
      <sz val="11"/>
      <color rgb="FFFF0000"/>
      <name val="Calibri"/>
      <family val="2"/>
      <scheme val="minor"/>
    </font>
    <font>
      <i/>
      <sz val="11"/>
      <color rgb="FFFF0000"/>
      <name val="Calibri"/>
      <family val="2"/>
    </font>
  </fonts>
  <fills count="22">
    <fill>
      <patternFill patternType="none"/>
    </fill>
    <fill>
      <patternFill patternType="gray125"/>
    </fill>
    <fill>
      <patternFill patternType="solid">
        <fgColor rgb="FFFFCC99"/>
      </patternFill>
    </fill>
    <fill>
      <patternFill patternType="solid">
        <fgColor rgb="FFF2F2F2"/>
      </patternFill>
    </fill>
    <fill>
      <patternFill patternType="solid">
        <fgColor rgb="FFFFFFCC"/>
      </patternFill>
    </fill>
    <fill>
      <patternFill patternType="solid">
        <fgColor theme="4"/>
      </patternFill>
    </fill>
    <fill>
      <patternFill patternType="solid">
        <fgColor theme="6"/>
      </patternFill>
    </fill>
    <fill>
      <patternFill patternType="solid">
        <fgColor theme="9" tint="0.79998168889431442"/>
        <bgColor indexed="64"/>
      </patternFill>
    </fill>
    <fill>
      <patternFill patternType="solid">
        <fgColor rgb="FF00929F"/>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86B850"/>
        <bgColor indexed="64"/>
      </patternFill>
    </fill>
    <fill>
      <patternFill patternType="solid">
        <fgColor theme="7" tint="0.59999389629810485"/>
        <bgColor indexed="64"/>
      </patternFill>
    </fill>
    <fill>
      <patternFill patternType="solid">
        <fgColor rgb="FFB1D2ED"/>
        <bgColor indexed="64"/>
      </patternFill>
    </fill>
    <fill>
      <patternFill patternType="solid">
        <fgColor theme="1"/>
        <bgColor indexed="64"/>
      </patternFill>
    </fill>
    <fill>
      <patternFill patternType="solid">
        <fgColor theme="3" tint="0.79998168889431442"/>
        <bgColor indexed="64"/>
      </patternFill>
    </fill>
    <fill>
      <patternFill patternType="solid">
        <fgColor theme="0"/>
        <bgColor indexed="64"/>
      </patternFill>
    </fill>
    <fill>
      <patternFill patternType="solid">
        <fgColor rgb="FFFFC000"/>
        <bgColor indexed="64"/>
      </patternFill>
    </fill>
    <fill>
      <patternFill patternType="solid">
        <fgColor theme="9" tint="0.39997558519241921"/>
        <bgColor indexed="64"/>
      </patternFill>
    </fill>
    <fill>
      <patternFill patternType="solid">
        <fgColor rgb="FFEADCAE"/>
        <bgColor indexed="64"/>
      </patternFill>
    </fill>
    <fill>
      <patternFill patternType="solid">
        <fgColor rgb="FFFFFF00"/>
        <bgColor indexed="64"/>
      </patternFill>
    </fill>
    <fill>
      <patternFill patternType="solid">
        <fgColor theme="5" tint="0.79998168889431442"/>
        <bgColor indexed="64"/>
      </patternFill>
    </fill>
  </fills>
  <borders count="39">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thin">
        <color theme="8" tint="-0.499984740745262"/>
      </bottom>
      <diagonal/>
    </border>
    <border>
      <left/>
      <right style="thin">
        <color rgb="FF7F7F7F"/>
      </right>
      <top/>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top/>
      <bottom style="thin">
        <color indexed="64"/>
      </bottom>
      <diagonal/>
    </border>
    <border>
      <left style="thin">
        <color rgb="FF7F7F7F"/>
      </left>
      <right style="thin">
        <color rgb="FF7F7F7F"/>
      </right>
      <top/>
      <bottom style="thin">
        <color rgb="FF7F7F7F"/>
      </bottom>
      <diagonal/>
    </border>
    <border>
      <left style="thin">
        <color theme="2" tint="-0.499984740745262"/>
      </left>
      <right style="thin">
        <color theme="2" tint="-0.499984740745262"/>
      </right>
      <top style="thin">
        <color theme="2" tint="-0.499984740745262"/>
      </top>
      <bottom style="thin">
        <color theme="2" tint="-0.499984740745262"/>
      </bottom>
      <diagonal/>
    </border>
    <border>
      <left/>
      <right style="thin">
        <color theme="2" tint="-0.499984740745262"/>
      </right>
      <top/>
      <bottom/>
      <diagonal/>
    </border>
    <border>
      <left style="thin">
        <color theme="2" tint="-0.499984740745262"/>
      </left>
      <right style="thin">
        <color theme="2" tint="-0.499984740745262"/>
      </right>
      <top style="thin">
        <color theme="2" tint="-0.499984740745262"/>
      </top>
      <bottom/>
      <diagonal/>
    </border>
    <border>
      <left/>
      <right style="thin">
        <color indexed="64"/>
      </right>
      <top/>
      <bottom/>
      <diagonal/>
    </border>
    <border>
      <left style="thin">
        <color theme="2" tint="-0.499984740745262"/>
      </left>
      <right style="thin">
        <color theme="2" tint="-0.499984740745262"/>
      </right>
      <top/>
      <bottom style="thin">
        <color theme="2" tint="-0.499984740745262"/>
      </bottom>
      <diagonal/>
    </border>
    <border>
      <left style="thin">
        <color rgb="FFB2B2B2"/>
      </left>
      <right style="thin">
        <color rgb="FFB2B2B2"/>
      </right>
      <top/>
      <bottom style="thin">
        <color rgb="FFB2B2B2"/>
      </bottom>
      <diagonal/>
    </border>
    <border>
      <left style="thin">
        <color rgb="FF7F7F7F"/>
      </left>
      <right style="thin">
        <color theme="2" tint="-0.499984740745262"/>
      </right>
      <top style="thin">
        <color theme="2" tint="-0.499984740745262"/>
      </top>
      <bottom style="thin">
        <color rgb="FF7F7F7F"/>
      </bottom>
      <diagonal/>
    </border>
    <border>
      <left/>
      <right/>
      <top/>
      <bottom style="thin">
        <color theme="0" tint="-0.249977111117893"/>
      </bottom>
      <diagonal/>
    </border>
    <border>
      <left style="thin">
        <color rgb="FFB2B2B2"/>
      </left>
      <right style="thin">
        <color theme="0" tint="-0.249977111117893"/>
      </right>
      <top/>
      <bottom style="thin">
        <color rgb="FFB2B2B2"/>
      </bottom>
      <diagonal/>
    </border>
    <border>
      <left style="thin">
        <color theme="2" tint="-0.499984740745262"/>
      </left>
      <right/>
      <top/>
      <bottom/>
      <diagonal/>
    </border>
    <border>
      <left style="thin">
        <color theme="2" tint="-0.499984740745262"/>
      </left>
      <right/>
      <top/>
      <bottom style="thin">
        <color theme="0" tint="-0.249977111117893"/>
      </bottom>
      <diagonal/>
    </border>
    <border>
      <left style="thin">
        <color rgb="FF7F7F7F"/>
      </left>
      <right/>
      <top/>
      <bottom/>
      <diagonal/>
    </border>
    <border>
      <left style="thin">
        <color indexed="64"/>
      </left>
      <right style="thin">
        <color indexed="64"/>
      </right>
      <top style="thin">
        <color indexed="64"/>
      </top>
      <bottom style="thin">
        <color indexed="64"/>
      </bottom>
      <diagonal/>
    </border>
    <border>
      <left/>
      <right/>
      <top style="thin">
        <color rgb="FF3F3F3F"/>
      </top>
      <bottom/>
      <diagonal/>
    </border>
    <border>
      <left style="thin">
        <color rgb="FF3F3F3F"/>
      </left>
      <right style="thin">
        <color rgb="FF3F3F3F"/>
      </right>
      <top style="thin">
        <color rgb="FF3F3F3F"/>
      </top>
      <bottom/>
      <diagonal/>
    </border>
    <border>
      <left/>
      <right/>
      <top/>
      <bottom style="thin">
        <color rgb="FFB2B2B2"/>
      </bottom>
      <diagonal/>
    </border>
    <border>
      <left/>
      <right style="thin">
        <color rgb="FF7F7F7F"/>
      </right>
      <top/>
      <bottom style="thin">
        <color rgb="FFB2B2B2"/>
      </bottom>
      <diagonal/>
    </border>
    <border>
      <left/>
      <right style="thin">
        <color rgb="FFB2B2B2"/>
      </right>
      <top/>
      <bottom/>
      <diagonal/>
    </border>
    <border>
      <left style="thin">
        <color rgb="FFB2B2B2"/>
      </left>
      <right/>
      <top style="thin">
        <color rgb="FFB2B2B2"/>
      </top>
      <bottom style="thin">
        <color rgb="FFB2B2B2"/>
      </bottom>
      <diagonal/>
    </border>
    <border>
      <left style="thin">
        <color rgb="FF7F7F7F"/>
      </left>
      <right style="thin">
        <color rgb="FF7F7F7F"/>
      </right>
      <top/>
      <bottom/>
      <diagonal/>
    </border>
    <border>
      <left/>
      <right/>
      <top style="thin">
        <color indexed="64"/>
      </top>
      <bottom style="thin">
        <color indexed="64"/>
      </bottom>
      <diagonal/>
    </border>
    <border>
      <left style="thin">
        <color theme="2" tint="-0.499984740745262"/>
      </left>
      <right style="thin">
        <color theme="6"/>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249977111117893"/>
      </right>
      <top/>
      <bottom style="thin">
        <color theme="2" tint="-0.499984740745262"/>
      </bottom>
      <diagonal/>
    </border>
    <border>
      <left style="thin">
        <color theme="2" tint="-0.499984740745262"/>
      </left>
      <right style="thin">
        <color theme="2" tint="-0.249977111117893"/>
      </right>
      <top/>
      <bottom/>
      <diagonal/>
    </border>
    <border>
      <left style="thin">
        <color theme="2" tint="-0.499984740745262"/>
      </left>
      <right style="thin">
        <color theme="2" tint="-0.249977111117893"/>
      </right>
      <top style="thin">
        <color theme="2" tint="-0.499984740745262"/>
      </top>
      <bottom style="thin">
        <color theme="2" tint="-0.499984740745262"/>
      </bottom>
      <diagonal/>
    </border>
    <border>
      <left/>
      <right/>
      <top style="thin">
        <color indexed="64"/>
      </top>
      <bottom/>
      <diagonal/>
    </border>
    <border>
      <left/>
      <right/>
      <top style="thin">
        <color theme="8" tint="-0.499984740745262"/>
      </top>
      <bottom/>
      <diagonal/>
    </border>
  </borders>
  <cellStyleXfs count="12">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2" borderId="1" applyNumberFormat="0" applyAlignment="0" applyProtection="0"/>
    <xf numFmtId="0" fontId="4" fillId="3" borderId="2" applyNumberFormat="0" applyAlignment="0" applyProtection="0"/>
    <xf numFmtId="0" fontId="5" fillId="3" borderId="1" applyNumberFormat="0" applyAlignment="0" applyProtection="0"/>
    <xf numFmtId="0" fontId="1" fillId="4" borderId="3" applyNumberFormat="0" applyFont="0" applyAlignment="0" applyProtection="0"/>
    <xf numFmtId="0" fontId="7" fillId="0" borderId="0" applyNumberFormat="0" applyFill="0" applyBorder="0" applyAlignment="0" applyProtection="0"/>
    <xf numFmtId="0" fontId="9" fillId="5" borderId="0" applyNumberFormat="0" applyBorder="0" applyAlignment="0" applyProtection="0"/>
    <xf numFmtId="0" fontId="9" fillId="6" borderId="0" applyNumberFormat="0" applyBorder="0" applyAlignment="0" applyProtection="0"/>
    <xf numFmtId="0" fontId="14" fillId="0" borderId="0" applyNumberFormat="0" applyFill="0" applyBorder="0" applyAlignment="0" applyProtection="0">
      <alignment vertical="top"/>
      <protection locked="0"/>
    </xf>
    <xf numFmtId="0" fontId="37" fillId="0" borderId="0" applyNumberFormat="0" applyFill="0" applyBorder="0" applyAlignment="0" applyProtection="0"/>
  </cellStyleXfs>
  <cellXfs count="200">
    <xf numFmtId="0" fontId="0" fillId="0" borderId="0" xfId="0"/>
    <xf numFmtId="0" fontId="0" fillId="0" borderId="0" xfId="0" applyBorder="1"/>
    <xf numFmtId="0" fontId="10" fillId="0" borderId="0" xfId="2" applyFont="1"/>
    <xf numFmtId="0" fontId="7" fillId="0" borderId="0" xfId="7" applyAlignment="1">
      <alignment horizontal="right"/>
    </xf>
    <xf numFmtId="0" fontId="0" fillId="0" borderId="0" xfId="0" applyProtection="1"/>
    <xf numFmtId="0" fontId="9" fillId="0" borderId="0" xfId="0" applyFont="1"/>
    <xf numFmtId="0" fontId="9" fillId="8" borderId="0" xfId="8" applyFill="1"/>
    <xf numFmtId="21" fontId="0" fillId="0" borderId="0" xfId="0" applyNumberFormat="1" applyAlignment="1">
      <alignment horizontal="left"/>
    </xf>
    <xf numFmtId="0" fontId="8" fillId="4" borderId="3" xfId="6" applyFont="1"/>
    <xf numFmtId="0" fontId="1" fillId="4" borderId="3" xfId="6" applyFont="1"/>
    <xf numFmtId="0" fontId="8" fillId="0" borderId="0" xfId="0" applyFont="1"/>
    <xf numFmtId="0" fontId="13" fillId="0" borderId="0" xfId="0" applyFont="1"/>
    <xf numFmtId="0" fontId="7" fillId="0" borderId="0" xfId="7"/>
    <xf numFmtId="164" fontId="0" fillId="0" borderId="0" xfId="0" applyNumberFormat="1"/>
    <xf numFmtId="0" fontId="9" fillId="6" borderId="0" xfId="9"/>
    <xf numFmtId="44" fontId="1" fillId="0" borderId="0" xfId="1" applyFont="1"/>
    <xf numFmtId="18" fontId="0" fillId="0" borderId="0" xfId="0" applyNumberFormat="1"/>
    <xf numFmtId="0" fontId="15" fillId="9" borderId="0" xfId="0" applyFont="1" applyFill="1"/>
    <xf numFmtId="0" fontId="0" fillId="9" borderId="0" xfId="0" applyFill="1"/>
    <xf numFmtId="0" fontId="0" fillId="9" borderId="0" xfId="0" applyFill="1" applyAlignment="1">
      <alignment horizontal="right"/>
    </xf>
    <xf numFmtId="44" fontId="4" fillId="3" borderId="2" xfId="4" applyNumberFormat="1"/>
    <xf numFmtId="0" fontId="16" fillId="9" borderId="0" xfId="0" applyFont="1" applyFill="1" applyAlignment="1">
      <alignment horizontal="right"/>
    </xf>
    <xf numFmtId="0" fontId="8" fillId="9" borderId="0" xfId="0" applyFont="1" applyFill="1" applyBorder="1"/>
    <xf numFmtId="0" fontId="8" fillId="9" borderId="0" xfId="0" applyFont="1" applyFill="1" applyAlignment="1">
      <alignment horizontal="right"/>
    </xf>
    <xf numFmtId="0" fontId="8" fillId="9" borderId="0" xfId="0" applyFont="1" applyFill="1"/>
    <xf numFmtId="0" fontId="0" fillId="9" borderId="8" xfId="0" applyFill="1" applyBorder="1"/>
    <xf numFmtId="0" fontId="0" fillId="9" borderId="0" xfId="0" applyFill="1" applyBorder="1"/>
    <xf numFmtId="0" fontId="0" fillId="10" borderId="0" xfId="0" applyFill="1"/>
    <xf numFmtId="0" fontId="0" fillId="10" borderId="8" xfId="0" applyFill="1" applyBorder="1"/>
    <xf numFmtId="0" fontId="9" fillId="11" borderId="0" xfId="9" applyFill="1"/>
    <xf numFmtId="0" fontId="3" fillId="12" borderId="6" xfId="3" applyFill="1" applyBorder="1" applyAlignment="1" applyProtection="1">
      <alignment horizontal="right"/>
      <protection locked="0"/>
    </xf>
    <xf numFmtId="0" fontId="3" fillId="12" borderId="1" xfId="3" applyFill="1" applyProtection="1">
      <protection locked="0"/>
    </xf>
    <xf numFmtId="0" fontId="3" fillId="12" borderId="9" xfId="3" applyFill="1" applyBorder="1" applyProtection="1">
      <protection locked="0"/>
    </xf>
    <xf numFmtId="0" fontId="18" fillId="9" borderId="0" xfId="0" applyFont="1" applyFill="1"/>
    <xf numFmtId="0" fontId="6" fillId="0" borderId="0" xfId="0" applyFont="1" applyAlignment="1">
      <alignment horizontal="center"/>
    </xf>
    <xf numFmtId="0" fontId="19" fillId="0" borderId="0" xfId="0" applyFont="1"/>
    <xf numFmtId="0" fontId="3" fillId="12" borderId="10" xfId="3" applyFill="1" applyBorder="1" applyProtection="1">
      <protection locked="0"/>
    </xf>
    <xf numFmtId="20" fontId="0" fillId="0" borderId="0" xfId="0" applyNumberFormat="1" applyAlignment="1">
      <alignment horizontal="left"/>
    </xf>
    <xf numFmtId="0" fontId="19" fillId="13" borderId="1" xfId="5" applyFont="1" applyFill="1"/>
    <xf numFmtId="44" fontId="19" fillId="13" borderId="1" xfId="5" applyNumberFormat="1" applyFont="1" applyFill="1"/>
    <xf numFmtId="1" fontId="19" fillId="13" borderId="1" xfId="5" applyNumberFormat="1" applyFont="1" applyFill="1"/>
    <xf numFmtId="44" fontId="19" fillId="13" borderId="1" xfId="1" applyFont="1" applyFill="1" applyBorder="1"/>
    <xf numFmtId="0" fontId="3" fillId="12" borderId="10" xfId="3" applyFill="1" applyBorder="1" applyAlignment="1" applyProtection="1">
      <alignment horizontal="left"/>
      <protection locked="0"/>
    </xf>
    <xf numFmtId="0" fontId="9" fillId="0" borderId="0" xfId="8" applyFill="1"/>
    <xf numFmtId="0" fontId="8" fillId="0" borderId="0" xfId="0" applyFont="1" applyAlignment="1">
      <alignment horizontal="right"/>
    </xf>
    <xf numFmtId="0" fontId="0" fillId="0" borderId="17" xfId="0" applyBorder="1"/>
    <xf numFmtId="0" fontId="21" fillId="0" borderId="0" xfId="9" applyFont="1" applyFill="1" applyBorder="1" applyAlignment="1">
      <alignment horizontal="right"/>
    </xf>
    <xf numFmtId="0" fontId="3" fillId="0" borderId="0" xfId="3" applyFill="1" applyBorder="1" applyAlignment="1" applyProtection="1">
      <alignment horizontal="center"/>
      <protection locked="0"/>
    </xf>
    <xf numFmtId="0" fontId="0" fillId="0" borderId="0" xfId="0" applyFill="1" applyBorder="1"/>
    <xf numFmtId="44" fontId="3" fillId="12" borderId="16" xfId="3" applyNumberFormat="1" applyFill="1" applyBorder="1" applyAlignment="1" applyProtection="1">
      <alignment horizontal="right"/>
    </xf>
    <xf numFmtId="0" fontId="0" fillId="0" borderId="21" xfId="0" applyBorder="1"/>
    <xf numFmtId="0" fontId="0" fillId="9" borderId="0" xfId="0" applyFill="1" applyBorder="1" applyAlignment="1">
      <alignment horizontal="right"/>
    </xf>
    <xf numFmtId="44" fontId="4" fillId="15" borderId="0" xfId="4" applyNumberFormat="1" applyFill="1" applyBorder="1"/>
    <xf numFmtId="44" fontId="4" fillId="3" borderId="22" xfId="4" applyNumberFormat="1" applyBorder="1"/>
    <xf numFmtId="44" fontId="4" fillId="15" borderId="23" xfId="4" applyNumberFormat="1" applyFill="1" applyBorder="1"/>
    <xf numFmtId="44" fontId="4" fillId="3" borderId="24" xfId="4" applyNumberFormat="1" applyBorder="1"/>
    <xf numFmtId="44" fontId="4" fillId="16" borderId="22" xfId="4" applyNumberFormat="1" applyFill="1" applyBorder="1"/>
    <xf numFmtId="0" fontId="0" fillId="17" borderId="4" xfId="0" applyFill="1" applyBorder="1"/>
    <xf numFmtId="0" fontId="7" fillId="17" borderId="4" xfId="7" applyFill="1" applyBorder="1" applyAlignment="1">
      <alignment horizontal="right"/>
    </xf>
    <xf numFmtId="0" fontId="0" fillId="18" borderId="4" xfId="0" applyFill="1" applyBorder="1"/>
    <xf numFmtId="0" fontId="7" fillId="18" borderId="4" xfId="7" applyFill="1" applyBorder="1" applyAlignment="1">
      <alignment horizontal="right"/>
    </xf>
    <xf numFmtId="0" fontId="22" fillId="17" borderId="4" xfId="2" applyFont="1" applyFill="1" applyBorder="1"/>
    <xf numFmtId="0" fontId="23" fillId="18" borderId="4" xfId="2" applyFont="1" applyFill="1" applyBorder="1"/>
    <xf numFmtId="0" fontId="3" fillId="0" borderId="19" xfId="3" applyFill="1" applyBorder="1" applyAlignment="1" applyProtection="1">
      <alignment horizontal="center"/>
    </xf>
    <xf numFmtId="0" fontId="9" fillId="0" borderId="0" xfId="0" applyFont="1" applyBorder="1" applyProtection="1"/>
    <xf numFmtId="14" fontId="20" fillId="12" borderId="10" xfId="0" applyNumberFormat="1" applyFont="1" applyFill="1" applyBorder="1" applyProtection="1">
      <protection locked="0"/>
    </xf>
    <xf numFmtId="0" fontId="3" fillId="0" borderId="0" xfId="3" applyFill="1" applyBorder="1" applyProtection="1"/>
    <xf numFmtId="0" fontId="3" fillId="0" borderId="0" xfId="3" applyFill="1" applyBorder="1" applyAlignment="1" applyProtection="1">
      <alignment horizontal="center"/>
    </xf>
    <xf numFmtId="44" fontId="1" fillId="12" borderId="10" xfId="5" applyNumberFormat="1" applyFont="1" applyFill="1" applyBorder="1" applyProtection="1">
      <protection locked="0"/>
    </xf>
    <xf numFmtId="44" fontId="1" fillId="12" borderId="10" xfId="1" applyFont="1" applyFill="1" applyBorder="1" applyProtection="1">
      <protection locked="0"/>
    </xf>
    <xf numFmtId="44" fontId="1" fillId="12" borderId="14" xfId="1" applyFont="1" applyFill="1" applyBorder="1" applyProtection="1">
      <protection locked="0"/>
    </xf>
    <xf numFmtId="0" fontId="21" fillId="12" borderId="10" xfId="9" applyFont="1" applyFill="1" applyBorder="1" applyAlignment="1" applyProtection="1">
      <protection locked="0"/>
    </xf>
    <xf numFmtId="0" fontId="21" fillId="12" borderId="12" xfId="9" applyFont="1" applyFill="1" applyBorder="1" applyAlignment="1" applyProtection="1">
      <protection locked="0"/>
    </xf>
    <xf numFmtId="0" fontId="3" fillId="0" borderId="20" xfId="3" applyFill="1" applyBorder="1" applyAlignment="1" applyProtection="1">
      <alignment horizontal="right"/>
    </xf>
    <xf numFmtId="0" fontId="1" fillId="4" borderId="28" xfId="6" applyFont="1" applyBorder="1"/>
    <xf numFmtId="0" fontId="3" fillId="12" borderId="29" xfId="3" applyFill="1" applyBorder="1" applyProtection="1">
      <protection locked="0"/>
    </xf>
    <xf numFmtId="0" fontId="20" fillId="0" borderId="0" xfId="0" applyFont="1" applyFill="1" applyBorder="1" applyProtection="1"/>
    <xf numFmtId="14" fontId="20" fillId="12" borderId="31" xfId="0" applyNumberFormat="1" applyFont="1" applyFill="1" applyBorder="1" applyProtection="1">
      <protection locked="0"/>
    </xf>
    <xf numFmtId="20" fontId="20" fillId="12" borderId="31" xfId="0" applyNumberFormat="1" applyFont="1" applyFill="1" applyBorder="1" applyProtection="1">
      <protection locked="0"/>
    </xf>
    <xf numFmtId="0" fontId="3" fillId="12" borderId="31" xfId="3" applyFill="1" applyBorder="1" applyProtection="1">
      <protection locked="0"/>
    </xf>
    <xf numFmtId="0" fontId="8" fillId="18" borderId="4" xfId="0" applyFont="1" applyFill="1" applyBorder="1"/>
    <xf numFmtId="0" fontId="24" fillId="0" borderId="0" xfId="0" applyFont="1" applyFill="1" applyBorder="1" applyAlignment="1">
      <alignment vertical="center"/>
    </xf>
    <xf numFmtId="0" fontId="25" fillId="0" borderId="0" xfId="0" applyFont="1" applyFill="1" applyBorder="1" applyAlignment="1">
      <alignment vertical="center"/>
    </xf>
    <xf numFmtId="0" fontId="24" fillId="0" borderId="0" xfId="0" applyFont="1" applyFill="1" applyBorder="1" applyAlignment="1">
      <alignment horizontal="right" vertical="center"/>
    </xf>
    <xf numFmtId="0" fontId="24" fillId="0" borderId="0" xfId="0" applyFont="1" applyFill="1" applyBorder="1" applyAlignment="1">
      <alignment horizontal="left" vertical="center" indent="7"/>
    </xf>
    <xf numFmtId="0" fontId="24" fillId="0" borderId="0" xfId="0" applyFont="1" applyFill="1" applyBorder="1" applyAlignment="1">
      <alignment horizontal="left" vertical="center" indent="4"/>
    </xf>
    <xf numFmtId="0" fontId="28" fillId="0" borderId="0" xfId="0" applyFont="1" applyFill="1" applyBorder="1"/>
    <xf numFmtId="0" fontId="28" fillId="0" borderId="0" xfId="0" applyFont="1" applyFill="1" applyBorder="1" applyAlignment="1">
      <alignment horizontal="left" indent="1"/>
    </xf>
    <xf numFmtId="0" fontId="28" fillId="0" borderId="0" xfId="0" applyFont="1" applyFill="1" applyBorder="1" applyAlignment="1">
      <alignment horizontal="left"/>
    </xf>
    <xf numFmtId="0" fontId="3" fillId="19" borderId="6" xfId="3" applyFill="1" applyBorder="1" applyAlignment="1" applyProtection="1">
      <alignment horizontal="right"/>
    </xf>
    <xf numFmtId="0" fontId="3" fillId="19" borderId="1" xfId="3" applyFill="1" applyProtection="1"/>
    <xf numFmtId="0" fontId="3" fillId="12" borderId="12" xfId="3" applyFill="1" applyBorder="1" applyProtection="1">
      <protection locked="0"/>
    </xf>
    <xf numFmtId="0" fontId="0" fillId="0" borderId="0" xfId="0" applyFont="1" applyAlignment="1">
      <alignment horizontal="right"/>
    </xf>
    <xf numFmtId="0" fontId="8" fillId="0" borderId="0" xfId="0" applyFont="1" applyAlignment="1">
      <alignment horizontal="right"/>
    </xf>
    <xf numFmtId="0" fontId="0" fillId="0" borderId="0" xfId="0" applyFont="1" applyBorder="1" applyAlignment="1">
      <alignment horizontal="right"/>
    </xf>
    <xf numFmtId="0" fontId="0" fillId="0" borderId="0" xfId="0" applyFont="1" applyAlignment="1">
      <alignment horizontal="left"/>
    </xf>
    <xf numFmtId="0" fontId="29" fillId="0" borderId="0" xfId="0" applyFont="1" applyBorder="1" applyAlignment="1"/>
    <xf numFmtId="0" fontId="8" fillId="0" borderId="0" xfId="0" applyFont="1" applyAlignment="1">
      <alignment horizontal="right"/>
    </xf>
    <xf numFmtId="0" fontId="0" fillId="0" borderId="0" xfId="0" applyNumberFormat="1"/>
    <xf numFmtId="0" fontId="19" fillId="13" borderId="1" xfId="5" applyFont="1" applyFill="1" applyAlignment="1"/>
    <xf numFmtId="0" fontId="30" fillId="0" borderId="0" xfId="0" applyFont="1"/>
    <xf numFmtId="0" fontId="0" fillId="0" borderId="0" xfId="0" applyFont="1" applyAlignment="1">
      <alignment horizontal="right"/>
    </xf>
    <xf numFmtId="0" fontId="0" fillId="0" borderId="11" xfId="0" applyFont="1" applyBorder="1" applyAlignment="1">
      <alignment horizontal="right"/>
    </xf>
    <xf numFmtId="0" fontId="8" fillId="0" borderId="0" xfId="0" applyFont="1" applyAlignment="1">
      <alignment horizontal="left"/>
    </xf>
    <xf numFmtId="0" fontId="0" fillId="0" borderId="0" xfId="0" applyFont="1" applyAlignment="1"/>
    <xf numFmtId="0" fontId="0" fillId="0" borderId="0" xfId="0" applyFont="1" applyAlignment="1">
      <alignment horizontal="right"/>
    </xf>
    <xf numFmtId="0" fontId="8" fillId="0" borderId="0" xfId="0" applyFont="1" applyAlignment="1">
      <alignment horizontal="right"/>
    </xf>
    <xf numFmtId="0" fontId="0" fillId="0" borderId="11" xfId="0" applyFont="1" applyBorder="1" applyAlignment="1">
      <alignment horizontal="right"/>
    </xf>
    <xf numFmtId="0" fontId="21" fillId="0" borderId="0" xfId="9" applyFont="1" applyFill="1" applyBorder="1" applyAlignment="1" applyProtection="1">
      <protection locked="0"/>
    </xf>
    <xf numFmtId="44" fontId="1" fillId="12" borderId="35" xfId="5" applyNumberFormat="1" applyFont="1" applyFill="1" applyBorder="1" applyProtection="1">
      <protection locked="0"/>
    </xf>
    <xf numFmtId="44" fontId="1" fillId="12" borderId="36" xfId="1" applyFont="1" applyFill="1" applyBorder="1" applyProtection="1">
      <protection locked="0"/>
    </xf>
    <xf numFmtId="44" fontId="1" fillId="12" borderId="34" xfId="1" applyFont="1" applyFill="1" applyBorder="1" applyProtection="1">
      <protection locked="0"/>
    </xf>
    <xf numFmtId="0" fontId="21" fillId="0" borderId="19" xfId="9" applyFont="1" applyFill="1" applyBorder="1" applyAlignment="1">
      <alignment horizontal="right"/>
    </xf>
    <xf numFmtId="0" fontId="21" fillId="12" borderId="22" xfId="9" applyFont="1" applyFill="1" applyBorder="1" applyAlignment="1" applyProtection="1">
      <protection locked="0"/>
    </xf>
    <xf numFmtId="0" fontId="34" fillId="0" borderId="0" xfId="0" applyFont="1"/>
    <xf numFmtId="0" fontId="32" fillId="0" borderId="0" xfId="0" applyFont="1"/>
    <xf numFmtId="0" fontId="34" fillId="0" borderId="0" xfId="0" applyFont="1" applyAlignment="1">
      <alignment wrapText="1"/>
    </xf>
    <xf numFmtId="0" fontId="40" fillId="0" borderId="0" xfId="0" applyFont="1" applyAlignment="1">
      <alignment vertical="top"/>
    </xf>
    <xf numFmtId="0" fontId="34" fillId="0" borderId="0" xfId="0" applyFont="1" applyAlignment="1">
      <alignment vertical="top"/>
    </xf>
    <xf numFmtId="0" fontId="36" fillId="0" borderId="0" xfId="0" applyFont="1"/>
    <xf numFmtId="0" fontId="34" fillId="0" borderId="0" xfId="0" quotePrefix="1" applyFont="1"/>
    <xf numFmtId="0" fontId="33" fillId="0" borderId="0" xfId="0" applyFont="1" applyAlignment="1">
      <alignment vertical="top" wrapText="1"/>
    </xf>
    <xf numFmtId="0" fontId="32" fillId="0" borderId="0" xfId="0" applyFont="1" applyAlignment="1">
      <alignment horizontal="left" vertical="top" wrapText="1"/>
    </xf>
    <xf numFmtId="0" fontId="32" fillId="0" borderId="0" xfId="0" applyFont="1" applyAlignment="1">
      <alignment vertical="top" wrapText="1"/>
    </xf>
    <xf numFmtId="0" fontId="38" fillId="0" borderId="0" xfId="11" applyFont="1" applyAlignment="1">
      <alignment horizontal="center" wrapText="1"/>
    </xf>
    <xf numFmtId="0" fontId="38" fillId="0" borderId="0" xfId="11" applyFont="1" applyAlignment="1">
      <alignment wrapText="1"/>
    </xf>
    <xf numFmtId="0" fontId="34" fillId="0" borderId="0" xfId="0" applyFont="1" applyAlignment="1">
      <alignment vertical="top" wrapText="1"/>
    </xf>
    <xf numFmtId="0" fontId="38" fillId="0" borderId="0" xfId="11" applyFont="1" applyAlignment="1">
      <alignment horizontal="center" vertical="top" wrapText="1"/>
    </xf>
    <xf numFmtId="0" fontId="41" fillId="0" borderId="0" xfId="0" applyFont="1" applyAlignment="1">
      <alignment horizontal="center" vertical="center"/>
    </xf>
    <xf numFmtId="0" fontId="33" fillId="0" borderId="0" xfId="0" applyFont="1" applyAlignment="1">
      <alignment vertical="center" wrapText="1"/>
    </xf>
    <xf numFmtId="0" fontId="34" fillId="0" borderId="0" xfId="0" applyFont="1" applyBorder="1" applyAlignment="1" applyProtection="1">
      <alignment horizontal="left" vertical="top" wrapText="1"/>
      <protection locked="0"/>
    </xf>
    <xf numFmtId="0" fontId="42" fillId="0" borderId="0" xfId="0" applyFont="1" applyAlignment="1">
      <alignment horizontal="left" vertical="top" wrapText="1"/>
    </xf>
    <xf numFmtId="0" fontId="3" fillId="12" borderId="7" xfId="3" applyFill="1" applyBorder="1" applyAlignment="1" applyProtection="1">
      <alignment horizontal="left"/>
    </xf>
    <xf numFmtId="0" fontId="44" fillId="12" borderId="0" xfId="0" applyFont="1" applyFill="1" applyAlignment="1">
      <alignment horizontal="center"/>
    </xf>
    <xf numFmtId="0" fontId="10" fillId="0" borderId="38" xfId="2" applyFont="1" applyBorder="1" applyAlignment="1"/>
    <xf numFmtId="0" fontId="45" fillId="0" borderId="38" xfId="2" applyFont="1" applyBorder="1" applyAlignment="1"/>
    <xf numFmtId="0" fontId="3" fillId="19" borderId="7" xfId="3" applyFill="1" applyBorder="1" applyAlignment="1" applyProtection="1">
      <alignment horizontal="left"/>
    </xf>
    <xf numFmtId="0" fontId="46" fillId="0" borderId="8" xfId="0" applyFont="1" applyFill="1" applyBorder="1"/>
    <xf numFmtId="0" fontId="47" fillId="17" borderId="4" xfId="7" applyFont="1" applyFill="1" applyBorder="1" applyAlignment="1">
      <alignment horizontal="right"/>
    </xf>
    <xf numFmtId="0" fontId="47" fillId="18" borderId="4" xfId="7" applyFont="1" applyFill="1" applyBorder="1" applyAlignment="1">
      <alignment horizontal="right"/>
    </xf>
    <xf numFmtId="0" fontId="39" fillId="0" borderId="0" xfId="10" applyFont="1" applyAlignment="1" applyProtection="1">
      <alignment vertical="center"/>
    </xf>
    <xf numFmtId="0" fontId="47" fillId="0" borderId="0" xfId="0" applyFont="1" applyAlignment="1">
      <alignment horizontal="right"/>
    </xf>
    <xf numFmtId="0" fontId="32" fillId="0" borderId="0" xfId="0" applyFont="1" applyAlignment="1">
      <alignment horizontal="left" vertical="top" wrapText="1"/>
    </xf>
    <xf numFmtId="0" fontId="32" fillId="20" borderId="0" xfId="0" applyFont="1" applyFill="1" applyAlignment="1">
      <alignment horizontal="center" vertical="top"/>
    </xf>
    <xf numFmtId="0" fontId="32" fillId="0" borderId="0" xfId="0" applyFont="1" applyAlignment="1">
      <alignment horizontal="left" wrapText="1"/>
    </xf>
    <xf numFmtId="0" fontId="32" fillId="21" borderId="0" xfId="0" applyFont="1" applyFill="1" applyAlignment="1">
      <alignment horizontal="left" vertical="top" wrapText="1"/>
    </xf>
    <xf numFmtId="0" fontId="33" fillId="0" borderId="0" xfId="0" applyFont="1" applyAlignment="1">
      <alignment horizontal="left" wrapText="1"/>
    </xf>
    <xf numFmtId="0" fontId="33" fillId="0" borderId="0" xfId="0" applyFont="1" applyAlignment="1">
      <alignment horizontal="left" vertical="top" wrapText="1"/>
    </xf>
    <xf numFmtId="0" fontId="38" fillId="0" borderId="0" xfId="11" applyFont="1" applyAlignment="1">
      <alignment horizontal="left" vertical="top" wrapText="1"/>
    </xf>
    <xf numFmtId="0" fontId="34" fillId="0" borderId="0" xfId="0" applyFont="1" applyAlignment="1">
      <alignment horizontal="left" vertical="top" wrapText="1"/>
    </xf>
    <xf numFmtId="0" fontId="43" fillId="0" borderId="0" xfId="10" applyFont="1" applyAlignment="1" applyProtection="1">
      <alignment horizontal="center"/>
    </xf>
    <xf numFmtId="0" fontId="17" fillId="10" borderId="0" xfId="0" applyFont="1" applyFill="1" applyAlignment="1">
      <alignment horizontal="left" wrapText="1"/>
    </xf>
    <xf numFmtId="0" fontId="0" fillId="0" borderId="0" xfId="0" applyAlignment="1">
      <alignment horizontal="right"/>
    </xf>
    <xf numFmtId="0" fontId="0" fillId="0" borderId="0" xfId="0" applyBorder="1" applyAlignment="1">
      <alignment horizontal="right"/>
    </xf>
    <xf numFmtId="0" fontId="0" fillId="0" borderId="0" xfId="0" applyAlignment="1">
      <alignment horizontal="center"/>
    </xf>
    <xf numFmtId="0" fontId="14" fillId="7" borderId="1" xfId="10" applyFill="1" applyBorder="1" applyAlignment="1" applyProtection="1">
      <alignment horizontal="center"/>
    </xf>
    <xf numFmtId="0" fontId="14" fillId="7" borderId="6" xfId="10" applyFill="1" applyBorder="1" applyAlignment="1" applyProtection="1">
      <alignment horizontal="center"/>
    </xf>
    <xf numFmtId="0" fontId="9" fillId="6" borderId="0" xfId="9" applyAlignment="1">
      <alignment horizontal="center"/>
    </xf>
    <xf numFmtId="0" fontId="0" fillId="0" borderId="11" xfId="0" applyBorder="1" applyAlignment="1">
      <alignment horizontal="right"/>
    </xf>
    <xf numFmtId="0" fontId="0" fillId="0" borderId="5" xfId="0" applyBorder="1" applyAlignment="1">
      <alignment horizontal="right"/>
    </xf>
    <xf numFmtId="0" fontId="7" fillId="0" borderId="0" xfId="7" applyAlignment="1">
      <alignment horizontal="center"/>
    </xf>
    <xf numFmtId="0" fontId="0" fillId="9" borderId="0" xfId="0" applyFill="1" applyAlignment="1">
      <alignment horizontal="center"/>
    </xf>
    <xf numFmtId="0" fontId="0" fillId="9" borderId="0" xfId="0" applyFill="1" applyAlignment="1">
      <alignment horizontal="right"/>
    </xf>
    <xf numFmtId="0" fontId="8" fillId="0" borderId="0" xfId="0" applyFont="1" applyAlignment="1">
      <alignment horizontal="right"/>
    </xf>
    <xf numFmtId="0" fontId="8" fillId="0" borderId="11" xfId="0" applyFont="1" applyBorder="1" applyAlignment="1">
      <alignment horizontal="right"/>
    </xf>
    <xf numFmtId="0" fontId="3" fillId="12" borderId="32" xfId="3" applyFill="1" applyBorder="1" applyAlignment="1" applyProtection="1">
      <alignment horizontal="center"/>
      <protection locked="0"/>
    </xf>
    <xf numFmtId="0" fontId="3" fillId="12" borderId="33" xfId="3" applyFill="1" applyBorder="1" applyAlignment="1" applyProtection="1">
      <alignment horizontal="center"/>
      <protection locked="0"/>
    </xf>
    <xf numFmtId="0" fontId="0" fillId="0" borderId="27" xfId="0" applyBorder="1" applyAlignment="1">
      <alignment horizontal="right"/>
    </xf>
    <xf numFmtId="0" fontId="0" fillId="0" borderId="25" xfId="0" applyBorder="1" applyAlignment="1">
      <alignment horizontal="right"/>
    </xf>
    <xf numFmtId="0" fontId="31" fillId="0" borderId="19" xfId="3" applyFont="1" applyFill="1" applyBorder="1" applyAlignment="1" applyProtection="1">
      <alignment horizontal="center"/>
    </xf>
    <xf numFmtId="0" fontId="31" fillId="0" borderId="0" xfId="3" applyFont="1" applyFill="1" applyBorder="1" applyAlignment="1" applyProtection="1">
      <alignment horizontal="center"/>
    </xf>
    <xf numFmtId="0" fontId="12" fillId="0" borderId="0" xfId="0" applyFont="1" applyFill="1" applyAlignment="1">
      <alignment horizontal="center" wrapText="1"/>
    </xf>
    <xf numFmtId="0" fontId="3" fillId="12" borderId="1" xfId="3" applyFill="1" applyAlignment="1" applyProtection="1">
      <alignment horizontal="left"/>
      <protection locked="0"/>
    </xf>
    <xf numFmtId="0" fontId="12" fillId="0" borderId="0" xfId="0" applyFont="1" applyAlignment="1">
      <alignment horizontal="center" vertical="center"/>
    </xf>
    <xf numFmtId="0" fontId="0" fillId="0" borderId="0" xfId="0" applyAlignment="1">
      <alignment horizontal="center" vertical="center"/>
    </xf>
    <xf numFmtId="0" fontId="0" fillId="0" borderId="26" xfId="0" applyBorder="1" applyAlignment="1">
      <alignment horizontal="right"/>
    </xf>
    <xf numFmtId="0" fontId="3" fillId="19" borderId="1" xfId="3" applyFill="1" applyAlignment="1" applyProtection="1">
      <alignment horizontal="left"/>
    </xf>
    <xf numFmtId="0" fontId="0" fillId="0" borderId="0" xfId="0" applyFont="1" applyAlignment="1">
      <alignment horizontal="right"/>
    </xf>
    <xf numFmtId="0" fontId="0" fillId="0" borderId="11" xfId="0" applyFont="1" applyBorder="1" applyAlignment="1">
      <alignment horizontal="right"/>
    </xf>
    <xf numFmtId="0" fontId="8" fillId="4" borderId="3" xfId="6" applyFont="1" applyBorder="1" applyAlignment="1">
      <alignment horizontal="center"/>
    </xf>
    <xf numFmtId="0" fontId="8" fillId="4" borderId="15" xfId="6" applyFont="1" applyBorder="1" applyAlignment="1">
      <alignment horizontal="center"/>
    </xf>
    <xf numFmtId="0" fontId="8" fillId="4" borderId="18" xfId="6" applyFont="1" applyBorder="1" applyAlignment="1">
      <alignment horizontal="center"/>
    </xf>
    <xf numFmtId="0" fontId="9" fillId="14" borderId="19" xfId="9" applyFont="1" applyFill="1" applyBorder="1" applyAlignment="1">
      <alignment horizontal="center"/>
    </xf>
    <xf numFmtId="0" fontId="9" fillId="14" borderId="13" xfId="9" applyFont="1" applyFill="1" applyBorder="1" applyAlignment="1">
      <alignment horizontal="center"/>
    </xf>
    <xf numFmtId="0" fontId="0" fillId="0" borderId="37" xfId="0" applyBorder="1" applyAlignment="1">
      <alignment horizontal="center"/>
    </xf>
    <xf numFmtId="0" fontId="33" fillId="0" borderId="22" xfId="0" applyFont="1" applyBorder="1" applyAlignment="1">
      <alignment horizontal="center" vertical="center" wrapText="1"/>
    </xf>
    <xf numFmtId="0" fontId="34" fillId="0" borderId="22" xfId="0" applyFont="1" applyBorder="1" applyAlignment="1" applyProtection="1">
      <alignment horizontal="left" vertical="center" wrapText="1"/>
      <protection locked="0"/>
    </xf>
    <xf numFmtId="0" fontId="42" fillId="0" borderId="0" xfId="0" applyFont="1" applyAlignment="1">
      <alignment horizontal="left" vertical="top" wrapText="1"/>
    </xf>
    <xf numFmtId="0" fontId="22" fillId="9" borderId="0" xfId="2" applyFont="1" applyFill="1" applyBorder="1" applyAlignment="1">
      <alignment horizontal="center"/>
    </xf>
    <xf numFmtId="0" fontId="41" fillId="0" borderId="0" xfId="0" applyFont="1" applyAlignment="1">
      <alignment horizontal="center" vertical="center"/>
    </xf>
    <xf numFmtId="0" fontId="33" fillId="0" borderId="0" xfId="0" applyFont="1" applyAlignment="1">
      <alignment horizontal="left" vertical="center" wrapText="1"/>
    </xf>
    <xf numFmtId="0" fontId="34" fillId="0" borderId="22" xfId="0" applyFont="1" applyBorder="1" applyAlignment="1" applyProtection="1">
      <alignment horizontal="left" vertical="top" wrapText="1"/>
      <protection locked="0"/>
    </xf>
    <xf numFmtId="0" fontId="0" fillId="0" borderId="8" xfId="0" applyBorder="1" applyAlignment="1">
      <alignment horizontal="center"/>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xf>
    <xf numFmtId="0" fontId="28" fillId="0" borderId="0" xfId="0" applyFont="1" applyFill="1" applyBorder="1" applyAlignment="1">
      <alignment horizontal="center"/>
    </xf>
    <xf numFmtId="0" fontId="28" fillId="0" borderId="8" xfId="0" applyFont="1" applyFill="1" applyBorder="1" applyAlignment="1">
      <alignment horizontal="center"/>
    </xf>
    <xf numFmtId="0" fontId="28" fillId="0" borderId="8" xfId="0" applyFont="1" applyFill="1" applyBorder="1" applyAlignment="1" applyProtection="1">
      <alignment horizontal="center"/>
      <protection locked="0"/>
    </xf>
    <xf numFmtId="0" fontId="28" fillId="0" borderId="30" xfId="0" applyFont="1" applyFill="1" applyBorder="1" applyAlignment="1" applyProtection="1">
      <alignment horizontal="center"/>
      <protection locked="0"/>
    </xf>
    <xf numFmtId="0" fontId="26" fillId="0" borderId="0" xfId="0" applyFont="1" applyFill="1" applyBorder="1" applyAlignment="1">
      <alignment horizontal="left" vertical="center"/>
    </xf>
  </cellXfs>
  <cellStyles count="12">
    <cellStyle name="Accent1" xfId="8" builtinId="29"/>
    <cellStyle name="Accent3" xfId="9" builtinId="37"/>
    <cellStyle name="Calculation" xfId="5" builtinId="22"/>
    <cellStyle name="Currency" xfId="1" builtinId="4"/>
    <cellStyle name="Explanatory Text" xfId="7" builtinId="53"/>
    <cellStyle name="Heading 4" xfId="11" builtinId="19" customBuiltin="1"/>
    <cellStyle name="Hyperlink" xfId="10" builtinId="8"/>
    <cellStyle name="Input" xfId="3" builtinId="20"/>
    <cellStyle name="Normal" xfId="0" builtinId="0"/>
    <cellStyle name="Note" xfId="6" builtinId="10"/>
    <cellStyle name="Output" xfId="4" builtinId="21"/>
    <cellStyle name="Title" xfId="2" builtinId="15"/>
  </cellStyles>
  <dxfs count="0"/>
  <tableStyles count="0" defaultTableStyle="TableStyleMedium2" defaultPivotStyle="PivotStyleLight16"/>
  <colors>
    <mruColors>
      <color rgb="FFEADCAE"/>
      <color rgb="FF223616"/>
      <color rgb="FF3A2B00"/>
      <color rgb="FF4C3800"/>
      <color rgb="FFB1D2ED"/>
      <color rgb="FFBC5A00"/>
      <color rgb="FF86B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0</xdr:row>
      <xdr:rowOff>69815</xdr:rowOff>
    </xdr:from>
    <xdr:to>
      <xdr:col>2</xdr:col>
      <xdr:colOff>514350</xdr:colOff>
      <xdr:row>4</xdr:row>
      <xdr:rowOff>155540</xdr:rowOff>
    </xdr:to>
    <xdr:pic>
      <xdr:nvPicPr>
        <xdr:cNvPr id="6" name="Picture 5">
          <a:extLst>
            <a:ext uri="{FF2B5EF4-FFF2-40B4-BE49-F238E27FC236}">
              <a16:creationId xmlns:a16="http://schemas.microsoft.com/office/drawing/2014/main" id="{D26D0CB1-24CF-465E-B816-BBAD6A7CC6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5" y="69815"/>
          <a:ext cx="866775" cy="866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552450</xdr:colOff>
      <xdr:row>3</xdr:row>
      <xdr:rowOff>309544</xdr:rowOff>
    </xdr:from>
    <xdr:to>
      <xdr:col>9</xdr:col>
      <xdr:colOff>547381</xdr:colOff>
      <xdr:row>10</xdr:row>
      <xdr:rowOff>161600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276975" y="1223944"/>
          <a:ext cx="1309381" cy="13093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660607</xdr:colOff>
      <xdr:row>2</xdr:row>
      <xdr:rowOff>8988</xdr:rowOff>
    </xdr:from>
    <xdr:to>
      <xdr:col>9</xdr:col>
      <xdr:colOff>518806</xdr:colOff>
      <xdr:row>7</xdr:row>
      <xdr:rowOff>95787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385132" y="389988"/>
          <a:ext cx="1172649" cy="11726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289928</xdr:colOff>
      <xdr:row>4</xdr:row>
      <xdr:rowOff>47505</xdr:rowOff>
    </xdr:from>
    <xdr:to>
      <xdr:col>9</xdr:col>
      <xdr:colOff>47624</xdr:colOff>
      <xdr:row>10</xdr:row>
      <xdr:rowOff>90951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119228" y="1028580"/>
          <a:ext cx="1186446" cy="11864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66675</xdr:colOff>
      <xdr:row>2</xdr:row>
      <xdr:rowOff>70836</xdr:rowOff>
    </xdr:from>
    <xdr:to>
      <xdr:col>9</xdr:col>
      <xdr:colOff>605421</xdr:colOff>
      <xdr:row>7</xdr:row>
      <xdr:rowOff>133332</xdr:rowOff>
    </xdr:to>
    <xdr:pic>
      <xdr:nvPicPr>
        <xdr:cNvPr id="3" name="Picture 2">
          <a:extLst>
            <a:ext uri="{FF2B5EF4-FFF2-40B4-BE49-F238E27FC236}">
              <a16:creationId xmlns:a16="http://schemas.microsoft.com/office/drawing/2014/main" id="{E4179F5A-6290-438F-AC6D-282B17062D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715125" y="451836"/>
          <a:ext cx="1148346" cy="114834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82550</xdr:colOff>
      <xdr:row>0</xdr:row>
      <xdr:rowOff>46154</xdr:rowOff>
    </xdr:from>
    <xdr:to>
      <xdr:col>8</xdr:col>
      <xdr:colOff>565150</xdr:colOff>
      <xdr:row>5</xdr:row>
      <xdr:rowOff>157046</xdr:rowOff>
    </xdr:to>
    <xdr:pic>
      <xdr:nvPicPr>
        <xdr:cNvPr id="3" name="Picture 1">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5251605" y="46154"/>
          <a:ext cx="1086624" cy="10866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iocommunities.net/finance/page/finance-departmen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mapquest.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mapquest.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mapquest.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google.com/map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M56"/>
  <sheetViews>
    <sheetView tabSelected="1" zoomScaleNormal="100" workbookViewId="0">
      <selection activeCell="M18" sqref="M18"/>
    </sheetView>
  </sheetViews>
  <sheetFormatPr defaultRowHeight="14.25" x14ac:dyDescent="0.2"/>
  <cols>
    <col min="1" max="2" width="4.7109375" style="114" customWidth="1"/>
    <col min="3" max="7" width="9.28515625" style="114" customWidth="1"/>
    <col min="8" max="8" width="12.28515625" style="114" customWidth="1"/>
    <col min="9" max="12" width="9.28515625" style="114" customWidth="1"/>
    <col min="13" max="16384" width="9.140625" style="114"/>
  </cols>
  <sheetData>
    <row r="2" spans="1:13" ht="15.75" customHeight="1" x14ac:dyDescent="0.25">
      <c r="A2" s="125"/>
      <c r="B2" s="125"/>
      <c r="C2" s="125"/>
      <c r="D2" s="125"/>
      <c r="E2" s="125"/>
      <c r="F2" s="125"/>
      <c r="G2" s="125"/>
      <c r="H2" s="125"/>
      <c r="I2" s="141" t="s">
        <v>133</v>
      </c>
      <c r="J2" s="141"/>
      <c r="K2" s="141"/>
      <c r="L2" s="141"/>
      <c r="M2" s="125"/>
    </row>
    <row r="3" spans="1:13" ht="15.75" x14ac:dyDescent="0.25">
      <c r="A3" s="124"/>
      <c r="B3" s="124"/>
      <c r="C3" s="124"/>
      <c r="D3" s="148" t="s">
        <v>132</v>
      </c>
      <c r="E3" s="148"/>
      <c r="F3" s="148"/>
      <c r="G3" s="148"/>
      <c r="H3" s="148"/>
      <c r="I3" s="148"/>
      <c r="J3" s="148"/>
      <c r="K3" s="124"/>
      <c r="L3" s="124"/>
      <c r="M3" s="124"/>
    </row>
    <row r="4" spans="1:13" ht="15.75" x14ac:dyDescent="0.25">
      <c r="A4" s="124"/>
      <c r="B4" s="124"/>
      <c r="C4" s="124"/>
      <c r="D4" s="127"/>
      <c r="E4" s="127"/>
      <c r="F4" s="127"/>
      <c r="G4" s="127"/>
      <c r="H4" s="127"/>
      <c r="I4" s="127"/>
      <c r="J4" s="127"/>
      <c r="K4" s="124"/>
      <c r="L4" s="124"/>
      <c r="M4" s="124"/>
    </row>
    <row r="5" spans="1:13" x14ac:dyDescent="0.2">
      <c r="A5" s="116"/>
      <c r="B5" s="116"/>
      <c r="C5" s="116"/>
      <c r="D5" s="116"/>
      <c r="E5" s="116"/>
      <c r="F5" s="116"/>
      <c r="G5" s="116"/>
      <c r="H5" s="116"/>
      <c r="I5" s="116"/>
      <c r="J5" s="116"/>
      <c r="K5" s="116"/>
      <c r="L5" s="116"/>
    </row>
    <row r="6" spans="1:13" ht="14.25" customHeight="1" x14ac:dyDescent="0.2">
      <c r="A6" s="147" t="s">
        <v>180</v>
      </c>
      <c r="B6" s="147"/>
      <c r="C6" s="147"/>
      <c r="D6" s="147"/>
      <c r="E6" s="147"/>
      <c r="F6" s="147"/>
      <c r="G6" s="147"/>
      <c r="H6" s="147"/>
      <c r="I6" s="147"/>
      <c r="J6" s="147"/>
      <c r="K6" s="147"/>
      <c r="L6" s="147"/>
      <c r="M6" s="121"/>
    </row>
    <row r="7" spans="1:13" x14ac:dyDescent="0.2">
      <c r="A7" s="147"/>
      <c r="B7" s="147"/>
      <c r="C7" s="147"/>
      <c r="D7" s="147"/>
      <c r="E7" s="147"/>
      <c r="F7" s="147"/>
      <c r="G7" s="147"/>
      <c r="H7" s="147"/>
      <c r="I7" s="147"/>
      <c r="J7" s="147"/>
      <c r="K7" s="147"/>
      <c r="L7" s="147"/>
      <c r="M7" s="121"/>
    </row>
    <row r="8" spans="1:13" x14ac:dyDescent="0.2">
      <c r="A8" s="116"/>
      <c r="B8" s="116"/>
      <c r="C8" s="116"/>
      <c r="D8" s="116"/>
      <c r="E8" s="116"/>
      <c r="F8" s="116"/>
      <c r="G8" s="116"/>
      <c r="H8" s="116"/>
      <c r="I8" s="116"/>
      <c r="J8" s="116"/>
      <c r="K8" s="116"/>
      <c r="L8" s="116"/>
    </row>
    <row r="9" spans="1:13" ht="14.25" customHeight="1" x14ac:dyDescent="0.2">
      <c r="A9" s="149" t="s">
        <v>111</v>
      </c>
      <c r="B9" s="149"/>
      <c r="C9" s="149"/>
      <c r="D9" s="149"/>
      <c r="E9" s="149"/>
      <c r="F9" s="149"/>
      <c r="G9" s="149"/>
      <c r="H9" s="149"/>
      <c r="I9" s="149"/>
      <c r="J9" s="149"/>
      <c r="K9" s="149"/>
      <c r="L9" s="149"/>
      <c r="M9" s="126"/>
    </row>
    <row r="10" spans="1:13" x14ac:dyDescent="0.2">
      <c r="A10" s="149"/>
      <c r="B10" s="149"/>
      <c r="C10" s="149"/>
      <c r="D10" s="149"/>
      <c r="E10" s="149"/>
      <c r="F10" s="149"/>
      <c r="G10" s="149"/>
      <c r="H10" s="149"/>
      <c r="I10" s="149"/>
      <c r="J10" s="149"/>
      <c r="K10" s="149"/>
      <c r="L10" s="149"/>
      <c r="M10" s="126"/>
    </row>
    <row r="11" spans="1:13" x14ac:dyDescent="0.2">
      <c r="A11" s="116"/>
      <c r="B11" s="116"/>
      <c r="C11" s="116"/>
      <c r="D11" s="116"/>
      <c r="E11" s="116"/>
      <c r="F11" s="116"/>
      <c r="G11" s="116"/>
      <c r="H11" s="116"/>
      <c r="I11" s="116"/>
      <c r="J11" s="116"/>
      <c r="K11" s="116"/>
      <c r="L11" s="116"/>
    </row>
    <row r="12" spans="1:13" x14ac:dyDescent="0.2">
      <c r="A12" s="146" t="s">
        <v>134</v>
      </c>
      <c r="B12" s="146"/>
      <c r="C12" s="146"/>
      <c r="D12" s="146"/>
      <c r="E12" s="146"/>
      <c r="F12" s="146"/>
      <c r="G12" s="146"/>
      <c r="H12" s="146"/>
      <c r="I12" s="146"/>
      <c r="J12" s="146"/>
      <c r="K12" s="146"/>
      <c r="L12" s="146"/>
      <c r="M12" s="146"/>
    </row>
    <row r="13" spans="1:13" x14ac:dyDescent="0.2">
      <c r="A13" s="116"/>
      <c r="B13" s="116"/>
      <c r="C13" s="116"/>
      <c r="D13" s="116"/>
      <c r="E13" s="116"/>
      <c r="F13" s="116"/>
      <c r="G13" s="116"/>
      <c r="H13" s="116"/>
      <c r="I13" s="116"/>
    </row>
    <row r="14" spans="1:13" ht="15" x14ac:dyDescent="0.25">
      <c r="A14" s="150" t="s">
        <v>181</v>
      </c>
      <c r="B14" s="150"/>
      <c r="C14" s="150"/>
      <c r="D14" s="150"/>
      <c r="E14" s="150"/>
      <c r="F14" s="150"/>
      <c r="G14" s="150"/>
      <c r="H14" s="150"/>
      <c r="I14" s="150"/>
      <c r="J14" s="150"/>
      <c r="K14" s="150"/>
      <c r="L14" s="150"/>
      <c r="M14" s="140"/>
    </row>
    <row r="15" spans="1:13" x14ac:dyDescent="0.2">
      <c r="A15" s="116"/>
      <c r="B15" s="116"/>
      <c r="C15" s="116"/>
      <c r="D15" s="116"/>
      <c r="E15" s="116"/>
      <c r="F15" s="116"/>
      <c r="G15" s="116"/>
      <c r="H15" s="116"/>
      <c r="I15" s="116"/>
    </row>
    <row r="16" spans="1:13" s="118" customFormat="1" ht="15" x14ac:dyDescent="0.25">
      <c r="A16" s="117" t="s">
        <v>112</v>
      </c>
      <c r="B16" s="118" t="s">
        <v>113</v>
      </c>
    </row>
    <row r="17" spans="1:13" s="118" customFormat="1" ht="15" x14ac:dyDescent="0.25">
      <c r="A17" s="117" t="s">
        <v>112</v>
      </c>
      <c r="B17" s="118" t="s">
        <v>142</v>
      </c>
    </row>
    <row r="19" spans="1:13" x14ac:dyDescent="0.2">
      <c r="A19" s="119" t="s">
        <v>114</v>
      </c>
    </row>
    <row r="21" spans="1:13" x14ac:dyDescent="0.2">
      <c r="A21" s="120" t="s">
        <v>115</v>
      </c>
      <c r="B21" s="114" t="s">
        <v>139</v>
      </c>
    </row>
    <row r="22" spans="1:13" ht="14.25" customHeight="1" x14ac:dyDescent="0.2">
      <c r="B22" s="120" t="s">
        <v>116</v>
      </c>
      <c r="C22" s="147" t="s">
        <v>135</v>
      </c>
      <c r="D22" s="147"/>
      <c r="E22" s="147"/>
      <c r="F22" s="147"/>
      <c r="G22" s="147"/>
      <c r="H22" s="147"/>
      <c r="I22" s="147"/>
      <c r="J22" s="147"/>
      <c r="K22" s="147"/>
      <c r="L22" s="147"/>
      <c r="M22" s="121"/>
    </row>
    <row r="23" spans="1:13" x14ac:dyDescent="0.2">
      <c r="C23" s="147"/>
      <c r="D23" s="147"/>
      <c r="E23" s="147"/>
      <c r="F23" s="147"/>
      <c r="G23" s="147"/>
      <c r="H23" s="147"/>
      <c r="I23" s="147"/>
      <c r="J23" s="147"/>
      <c r="K23" s="147"/>
      <c r="L23" s="147"/>
      <c r="M23" s="121"/>
    </row>
    <row r="24" spans="1:13" x14ac:dyDescent="0.2">
      <c r="C24" s="147"/>
      <c r="D24" s="147"/>
      <c r="E24" s="147"/>
      <c r="F24" s="147"/>
      <c r="G24" s="147"/>
      <c r="H24" s="147"/>
      <c r="I24" s="147"/>
      <c r="J24" s="147"/>
      <c r="K24" s="147"/>
      <c r="L24" s="147"/>
      <c r="M24" s="121"/>
    </row>
    <row r="25" spans="1:13" ht="14.25" customHeight="1" x14ac:dyDescent="0.2">
      <c r="B25" s="120" t="s">
        <v>117</v>
      </c>
      <c r="C25" s="146" t="s">
        <v>136</v>
      </c>
      <c r="D25" s="146"/>
      <c r="E25" s="146"/>
      <c r="F25" s="146"/>
      <c r="G25" s="146"/>
      <c r="H25" s="146"/>
      <c r="I25" s="146"/>
      <c r="J25" s="146"/>
      <c r="K25" s="146"/>
      <c r="L25" s="146"/>
    </row>
    <row r="26" spans="1:13" x14ac:dyDescent="0.2">
      <c r="C26" s="146"/>
      <c r="D26" s="146"/>
      <c r="E26" s="146"/>
      <c r="F26" s="146"/>
      <c r="G26" s="146"/>
      <c r="H26" s="146"/>
      <c r="I26" s="146"/>
      <c r="J26" s="146"/>
      <c r="K26" s="146"/>
      <c r="L26" s="146"/>
    </row>
    <row r="27" spans="1:13" x14ac:dyDescent="0.2">
      <c r="C27" s="146"/>
      <c r="D27" s="146"/>
      <c r="E27" s="146"/>
      <c r="F27" s="146"/>
      <c r="G27" s="146"/>
      <c r="H27" s="146"/>
      <c r="I27" s="146"/>
      <c r="J27" s="146"/>
      <c r="K27" s="146"/>
      <c r="L27" s="146"/>
    </row>
    <row r="28" spans="1:13" x14ac:dyDescent="0.2">
      <c r="C28" s="146"/>
      <c r="D28" s="146"/>
      <c r="E28" s="146"/>
      <c r="F28" s="146"/>
      <c r="G28" s="146"/>
      <c r="H28" s="146"/>
      <c r="I28" s="146"/>
      <c r="J28" s="146"/>
      <c r="K28" s="146"/>
      <c r="L28" s="146"/>
    </row>
    <row r="29" spans="1:13" x14ac:dyDescent="0.2">
      <c r="A29" s="120" t="s">
        <v>118</v>
      </c>
      <c r="B29" s="114" t="s">
        <v>140</v>
      </c>
    </row>
    <row r="30" spans="1:13" ht="14.25" customHeight="1" x14ac:dyDescent="0.2">
      <c r="B30" s="120" t="s">
        <v>116</v>
      </c>
      <c r="C30" s="146" t="s">
        <v>137</v>
      </c>
      <c r="D30" s="146"/>
      <c r="E30" s="146"/>
      <c r="F30" s="146"/>
      <c r="G30" s="146"/>
      <c r="H30" s="146"/>
      <c r="I30" s="146"/>
      <c r="J30" s="146"/>
      <c r="K30" s="146"/>
      <c r="L30" s="146"/>
    </row>
    <row r="31" spans="1:13" x14ac:dyDescent="0.2">
      <c r="C31" s="146"/>
      <c r="D31" s="146"/>
      <c r="E31" s="146"/>
      <c r="F31" s="146"/>
      <c r="G31" s="146"/>
      <c r="H31" s="146"/>
      <c r="I31" s="146"/>
      <c r="J31" s="146"/>
      <c r="K31" s="146"/>
      <c r="L31" s="146"/>
    </row>
    <row r="32" spans="1:13" x14ac:dyDescent="0.2">
      <c r="C32" s="146"/>
      <c r="D32" s="146"/>
      <c r="E32" s="146"/>
      <c r="F32" s="146"/>
      <c r="G32" s="146"/>
      <c r="H32" s="146"/>
      <c r="I32" s="146"/>
      <c r="J32" s="146"/>
      <c r="K32" s="146"/>
      <c r="L32" s="146"/>
    </row>
    <row r="33" spans="1:12" x14ac:dyDescent="0.2">
      <c r="C33" s="146"/>
      <c r="D33" s="146"/>
      <c r="E33" s="146"/>
      <c r="F33" s="146"/>
      <c r="G33" s="146"/>
      <c r="H33" s="146"/>
      <c r="I33" s="146"/>
      <c r="J33" s="146"/>
      <c r="K33" s="146"/>
      <c r="L33" s="146"/>
    </row>
    <row r="34" spans="1:12" x14ac:dyDescent="0.2">
      <c r="B34" s="120" t="s">
        <v>117</v>
      </c>
      <c r="C34" s="146" t="s">
        <v>138</v>
      </c>
      <c r="D34" s="146"/>
      <c r="E34" s="146"/>
      <c r="F34" s="146"/>
      <c r="G34" s="146"/>
      <c r="H34" s="146"/>
      <c r="I34" s="146"/>
      <c r="J34" s="146"/>
      <c r="K34" s="146"/>
      <c r="L34" s="146"/>
    </row>
    <row r="35" spans="1:12" x14ac:dyDescent="0.2">
      <c r="C35" s="146"/>
      <c r="D35" s="146"/>
      <c r="E35" s="146"/>
      <c r="F35" s="146"/>
      <c r="G35" s="146"/>
      <c r="H35" s="146"/>
      <c r="I35" s="146"/>
      <c r="J35" s="146"/>
      <c r="K35" s="146"/>
      <c r="L35" s="146"/>
    </row>
    <row r="36" spans="1:12" x14ac:dyDescent="0.2">
      <c r="C36" s="146"/>
      <c r="D36" s="146"/>
      <c r="E36" s="146"/>
      <c r="F36" s="146"/>
      <c r="G36" s="146"/>
      <c r="H36" s="146"/>
      <c r="I36" s="146"/>
      <c r="J36" s="146"/>
      <c r="K36" s="146"/>
      <c r="L36" s="146"/>
    </row>
    <row r="37" spans="1:12" x14ac:dyDescent="0.2">
      <c r="C37" s="146"/>
      <c r="D37" s="146"/>
      <c r="E37" s="146"/>
      <c r="F37" s="146"/>
      <c r="G37" s="146"/>
      <c r="H37" s="146"/>
      <c r="I37" s="146"/>
      <c r="J37" s="146"/>
      <c r="K37" s="146"/>
      <c r="L37" s="146"/>
    </row>
    <row r="38" spans="1:12" x14ac:dyDescent="0.2">
      <c r="B38" s="120" t="s">
        <v>119</v>
      </c>
      <c r="C38" s="114" t="s">
        <v>120</v>
      </c>
    </row>
    <row r="40" spans="1:12" x14ac:dyDescent="0.2">
      <c r="A40" s="144" t="s">
        <v>121</v>
      </c>
      <c r="B40" s="144"/>
      <c r="C40" s="144"/>
      <c r="D40" s="144"/>
      <c r="E40" s="144"/>
      <c r="F40" s="144"/>
      <c r="G40" s="144"/>
      <c r="H40" s="144"/>
      <c r="I40" s="144"/>
      <c r="J40" s="144"/>
      <c r="K40" s="144"/>
      <c r="L40" s="144"/>
    </row>
    <row r="41" spans="1:12" x14ac:dyDescent="0.2">
      <c r="A41" s="144"/>
      <c r="B41" s="144"/>
      <c r="C41" s="144"/>
      <c r="D41" s="144"/>
      <c r="E41" s="144"/>
      <c r="F41" s="144"/>
      <c r="G41" s="144"/>
      <c r="H41" s="144"/>
      <c r="I41" s="144"/>
      <c r="J41" s="144"/>
      <c r="K41" s="144"/>
      <c r="L41" s="144"/>
    </row>
    <row r="43" spans="1:12" ht="14.25" customHeight="1" x14ac:dyDescent="0.2">
      <c r="A43" s="142" t="s">
        <v>141</v>
      </c>
      <c r="B43" s="142"/>
      <c r="C43" s="142"/>
      <c r="D43" s="142"/>
      <c r="E43" s="142"/>
      <c r="F43" s="142"/>
      <c r="G43" s="142"/>
      <c r="H43" s="142"/>
      <c r="I43" s="142"/>
      <c r="J43" s="142"/>
      <c r="K43" s="142"/>
      <c r="L43" s="142"/>
    </row>
    <row r="44" spans="1:12" x14ac:dyDescent="0.2">
      <c r="A44" s="142"/>
      <c r="B44" s="142"/>
      <c r="C44" s="142"/>
      <c r="D44" s="142"/>
      <c r="E44" s="142"/>
      <c r="F44" s="142"/>
      <c r="G44" s="142"/>
      <c r="H44" s="142"/>
      <c r="I44" s="142"/>
      <c r="J44" s="142"/>
      <c r="K44" s="142"/>
      <c r="L44" s="142"/>
    </row>
    <row r="45" spans="1:12" x14ac:dyDescent="0.2">
      <c r="A45" s="142"/>
      <c r="B45" s="142"/>
      <c r="C45" s="142"/>
      <c r="D45" s="142"/>
      <c r="E45" s="142"/>
      <c r="F45" s="142"/>
      <c r="G45" s="142"/>
      <c r="H45" s="142"/>
      <c r="I45" s="142"/>
      <c r="J45" s="142"/>
      <c r="K45" s="142"/>
      <c r="L45" s="142"/>
    </row>
    <row r="46" spans="1:12" x14ac:dyDescent="0.2">
      <c r="A46" s="142"/>
      <c r="B46" s="142"/>
      <c r="C46" s="142"/>
      <c r="D46" s="142"/>
      <c r="E46" s="142"/>
      <c r="F46" s="142"/>
      <c r="G46" s="142"/>
      <c r="H46" s="142"/>
      <c r="I46" s="142"/>
      <c r="J46" s="142"/>
      <c r="K46" s="142"/>
      <c r="L46" s="142"/>
    </row>
    <row r="47" spans="1:12" x14ac:dyDescent="0.2">
      <c r="A47" s="122"/>
      <c r="B47" s="122"/>
      <c r="C47" s="122"/>
      <c r="D47" s="122"/>
      <c r="E47" s="122"/>
      <c r="F47" s="122"/>
      <c r="G47" s="122"/>
      <c r="H47" s="122"/>
      <c r="I47" s="122"/>
      <c r="J47" s="122"/>
      <c r="K47" s="122"/>
      <c r="L47" s="122"/>
    </row>
    <row r="48" spans="1:12" ht="14.25" customHeight="1" x14ac:dyDescent="0.2">
      <c r="A48" s="145" t="s">
        <v>125</v>
      </c>
      <c r="B48" s="145"/>
      <c r="C48" s="145"/>
      <c r="D48" s="145"/>
      <c r="E48" s="145"/>
      <c r="F48" s="145"/>
      <c r="G48" s="145"/>
      <c r="H48" s="145"/>
      <c r="I48" s="145"/>
      <c r="J48" s="145"/>
      <c r="K48" s="145"/>
      <c r="L48" s="145"/>
    </row>
    <row r="49" spans="1:12" x14ac:dyDescent="0.2">
      <c r="A49" s="145"/>
      <c r="B49" s="145"/>
      <c r="C49" s="145"/>
      <c r="D49" s="145"/>
      <c r="E49" s="145"/>
      <c r="F49" s="145"/>
      <c r="G49" s="145"/>
      <c r="H49" s="145"/>
      <c r="I49" s="145"/>
      <c r="J49" s="145"/>
      <c r="K49" s="145"/>
      <c r="L49" s="145"/>
    </row>
    <row r="50" spans="1:12" x14ac:dyDescent="0.2">
      <c r="A50" s="123"/>
      <c r="B50" s="123"/>
      <c r="C50" s="123"/>
      <c r="D50" s="123"/>
      <c r="E50" s="123"/>
      <c r="F50" s="123"/>
      <c r="G50" s="123"/>
      <c r="H50" s="123"/>
      <c r="I50" s="123"/>
      <c r="J50" s="123"/>
      <c r="K50" s="123"/>
      <c r="L50" s="123"/>
    </row>
    <row r="51" spans="1:12" x14ac:dyDescent="0.2">
      <c r="A51" s="115" t="s">
        <v>122</v>
      </c>
      <c r="B51" s="123"/>
      <c r="C51" s="123"/>
      <c r="D51" s="123"/>
      <c r="E51" s="123"/>
      <c r="F51" s="123"/>
      <c r="G51" s="123"/>
      <c r="H51" s="123"/>
      <c r="I51" s="143" t="s">
        <v>123</v>
      </c>
      <c r="J51" s="143"/>
      <c r="K51" s="143"/>
      <c r="L51" s="143"/>
    </row>
    <row r="53" spans="1:12" x14ac:dyDescent="0.2">
      <c r="A53" s="144" t="s">
        <v>124</v>
      </c>
      <c r="B53" s="144"/>
      <c r="C53" s="144"/>
      <c r="D53" s="144"/>
      <c r="E53" s="144"/>
      <c r="F53" s="144"/>
      <c r="G53" s="144"/>
      <c r="H53" s="144"/>
      <c r="I53" s="144"/>
      <c r="J53" s="144"/>
      <c r="K53" s="144"/>
      <c r="L53" s="144"/>
    </row>
    <row r="54" spans="1:12" x14ac:dyDescent="0.2">
      <c r="A54" s="144"/>
      <c r="B54" s="144"/>
      <c r="C54" s="144"/>
      <c r="D54" s="144"/>
      <c r="E54" s="144"/>
      <c r="F54" s="144"/>
      <c r="G54" s="144"/>
      <c r="H54" s="144"/>
      <c r="I54" s="144"/>
      <c r="J54" s="144"/>
      <c r="K54" s="144"/>
      <c r="L54" s="144"/>
    </row>
    <row r="55" spans="1:12" x14ac:dyDescent="0.2">
      <c r="A55" s="144"/>
      <c r="B55" s="144"/>
      <c r="C55" s="144"/>
      <c r="D55" s="144"/>
      <c r="E55" s="144"/>
      <c r="F55" s="144"/>
      <c r="G55" s="144"/>
      <c r="H55" s="144"/>
      <c r="I55" s="144"/>
      <c r="J55" s="144"/>
      <c r="K55" s="144"/>
      <c r="L55" s="144"/>
    </row>
    <row r="56" spans="1:12" x14ac:dyDescent="0.2">
      <c r="A56" s="144"/>
      <c r="B56" s="144"/>
      <c r="C56" s="144"/>
      <c r="D56" s="144"/>
      <c r="E56" s="144"/>
      <c r="F56" s="144"/>
      <c r="G56" s="144"/>
      <c r="H56" s="144"/>
      <c r="I56" s="144"/>
      <c r="J56" s="144"/>
      <c r="K56" s="144"/>
      <c r="L56" s="144"/>
    </row>
  </sheetData>
  <sheetProtection selectLockedCells="1"/>
  <mergeCells count="15">
    <mergeCell ref="I2:L2"/>
    <mergeCell ref="A43:L46"/>
    <mergeCell ref="I51:L51"/>
    <mergeCell ref="A53:L56"/>
    <mergeCell ref="A48:L49"/>
    <mergeCell ref="C30:L33"/>
    <mergeCell ref="C34:L37"/>
    <mergeCell ref="C25:L28"/>
    <mergeCell ref="A40:L41"/>
    <mergeCell ref="A12:M12"/>
    <mergeCell ref="C22:L24"/>
    <mergeCell ref="D3:J3"/>
    <mergeCell ref="A6:L7"/>
    <mergeCell ref="A9:L10"/>
    <mergeCell ref="A14:L14"/>
  </mergeCells>
  <hyperlinks>
    <hyperlink ref="A14" r:id="rId1" xr:uid="{06DD0CF0-2655-4CFA-86B8-37716B764132}"/>
  </hyperlinks>
  <pageMargins left="0.7" right="0.7" top="0.75" bottom="0.75" header="0.3" footer="0.3"/>
  <pageSetup scale="7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39997558519241921"/>
    <pageSetUpPr fitToPage="1"/>
  </sheetPr>
  <dimension ref="A1:P82"/>
  <sheetViews>
    <sheetView showGridLines="0" zoomScaleNormal="100" zoomScaleSheetLayoutView="85" workbookViewId="0">
      <selection activeCell="A6" sqref="A6:C6"/>
    </sheetView>
  </sheetViews>
  <sheetFormatPr defaultRowHeight="15" x14ac:dyDescent="0.25"/>
  <cols>
    <col min="1" max="1" width="2.7109375" customWidth="1"/>
    <col min="2" max="2" width="4.5703125" customWidth="1"/>
    <col min="3" max="3" width="10.85546875" customWidth="1"/>
    <col min="4" max="4" width="27" customWidth="1"/>
    <col min="5" max="5" width="17" customWidth="1"/>
    <col min="6" max="6" width="14.5703125" customWidth="1"/>
    <col min="8" max="8" width="10.5703125" customWidth="1"/>
    <col min="9" max="9" width="9.140625" customWidth="1"/>
    <col min="10" max="10" width="11.5703125" customWidth="1"/>
    <col min="11" max="11" width="3.28515625" hidden="1" customWidth="1"/>
    <col min="12" max="12" width="27.140625" hidden="1" customWidth="1"/>
    <col min="13" max="13" width="9.140625" customWidth="1"/>
    <col min="14" max="14" width="10.42578125" bestFit="1" customWidth="1"/>
    <col min="15" max="15" width="28.42578125" hidden="1" customWidth="1"/>
    <col min="16" max="16" width="21.42578125" hidden="1" customWidth="1"/>
  </cols>
  <sheetData>
    <row r="1" spans="1:16" ht="23.25" x14ac:dyDescent="0.35">
      <c r="A1" s="62" t="s">
        <v>169</v>
      </c>
      <c r="B1" s="80"/>
      <c r="C1" s="80"/>
      <c r="D1" s="80"/>
      <c r="E1" s="80"/>
      <c r="F1" s="59"/>
      <c r="G1" s="59"/>
      <c r="H1" s="59"/>
      <c r="I1" s="59"/>
      <c r="J1" s="60" t="s">
        <v>144</v>
      </c>
    </row>
    <row r="2" spans="1:16" ht="24.75" customHeight="1" x14ac:dyDescent="0.35">
      <c r="A2" s="135" t="s">
        <v>164</v>
      </c>
      <c r="B2" s="134"/>
      <c r="C2" s="134"/>
      <c r="D2" s="134"/>
      <c r="E2" s="134"/>
      <c r="F2" s="134"/>
      <c r="G2" s="134"/>
      <c r="H2" s="134"/>
      <c r="I2" s="134"/>
      <c r="J2" s="134"/>
    </row>
    <row r="3" spans="1:16" ht="24" customHeight="1" x14ac:dyDescent="0.35">
      <c r="A3" s="171" t="s">
        <v>165</v>
      </c>
      <c r="B3" s="171"/>
      <c r="C3" s="171"/>
      <c r="D3" s="171"/>
      <c r="E3" s="171"/>
      <c r="F3" s="171"/>
      <c r="G3" s="171"/>
      <c r="H3" s="171"/>
      <c r="I3" s="171"/>
      <c r="J3" s="171"/>
      <c r="O3" s="133" t="s">
        <v>145</v>
      </c>
      <c r="P3" s="133" t="s">
        <v>146</v>
      </c>
    </row>
    <row r="4" spans="1:16" ht="24.75" customHeight="1" x14ac:dyDescent="0.25">
      <c r="A4" s="173" t="s">
        <v>104</v>
      </c>
      <c r="B4" s="174"/>
      <c r="C4" s="174"/>
      <c r="D4" s="174"/>
      <c r="E4" s="174"/>
      <c r="F4" s="174"/>
      <c r="G4" s="174"/>
      <c r="H4" s="174"/>
      <c r="I4" s="174"/>
      <c r="J4" s="174"/>
      <c r="O4" t="s">
        <v>147</v>
      </c>
      <c r="P4" t="s">
        <v>148</v>
      </c>
    </row>
    <row r="5" spans="1:16" x14ac:dyDescent="0.25">
      <c r="A5" s="152" t="s">
        <v>0</v>
      </c>
      <c r="B5" s="152"/>
      <c r="C5" s="159"/>
      <c r="D5" s="172"/>
      <c r="E5" s="172"/>
      <c r="O5" t="s">
        <v>149</v>
      </c>
      <c r="P5" t="s">
        <v>150</v>
      </c>
    </row>
    <row r="6" spans="1:16" x14ac:dyDescent="0.25">
      <c r="A6" s="152" t="s">
        <v>1</v>
      </c>
      <c r="B6" s="152"/>
      <c r="C6" s="159"/>
      <c r="D6" s="172"/>
      <c r="E6" s="172"/>
      <c r="F6" s="172"/>
      <c r="G6" s="172"/>
      <c r="M6" s="1"/>
      <c r="O6" t="s">
        <v>151</v>
      </c>
      <c r="P6" t="s">
        <v>152</v>
      </c>
    </row>
    <row r="7" spans="1:16" x14ac:dyDescent="0.25">
      <c r="A7" s="152" t="s">
        <v>2</v>
      </c>
      <c r="B7" s="152"/>
      <c r="C7" s="159"/>
      <c r="D7" s="172"/>
      <c r="E7" s="172"/>
      <c r="F7" s="172"/>
      <c r="G7" s="172"/>
      <c r="M7" s="1"/>
      <c r="O7" t="s">
        <v>153</v>
      </c>
      <c r="P7" t="s">
        <v>154</v>
      </c>
    </row>
    <row r="8" spans="1:16" x14ac:dyDescent="0.25">
      <c r="A8" s="152" t="s">
        <v>143</v>
      </c>
      <c r="B8" s="152"/>
      <c r="C8" s="159"/>
      <c r="D8" s="30"/>
      <c r="E8" s="132"/>
      <c r="L8" s="47"/>
      <c r="M8" s="67"/>
      <c r="O8" t="s">
        <v>155</v>
      </c>
    </row>
    <row r="9" spans="1:16" x14ac:dyDescent="0.25">
      <c r="A9" s="152" t="s">
        <v>4</v>
      </c>
      <c r="B9" s="152"/>
      <c r="C9" s="152"/>
      <c r="D9" s="152"/>
      <c r="E9" s="159"/>
      <c r="F9" s="31"/>
      <c r="G9" s="4"/>
      <c r="L9" s="48"/>
      <c r="O9" t="s">
        <v>156</v>
      </c>
    </row>
    <row r="10" spans="1:16" x14ac:dyDescent="0.25">
      <c r="A10" s="152" t="s">
        <v>6</v>
      </c>
      <c r="B10" s="152"/>
      <c r="C10" s="152"/>
      <c r="D10" s="152"/>
      <c r="E10" s="159"/>
      <c r="F10" s="31"/>
      <c r="G10" s="50"/>
      <c r="L10" s="1"/>
      <c r="M10" s="1"/>
      <c r="O10" t="s">
        <v>157</v>
      </c>
    </row>
    <row r="11" spans="1:16" x14ac:dyDescent="0.25">
      <c r="A11" s="152" t="s">
        <v>66</v>
      </c>
      <c r="B11" s="152"/>
      <c r="C11" s="152"/>
      <c r="D11" s="152"/>
      <c r="E11" s="158"/>
      <c r="F11" s="42"/>
      <c r="G11" s="63"/>
      <c r="H11" s="64"/>
      <c r="K11" s="5"/>
      <c r="O11" t="s">
        <v>158</v>
      </c>
    </row>
    <row r="12" spans="1:16" x14ac:dyDescent="0.25">
      <c r="A12" s="152" t="s">
        <v>109</v>
      </c>
      <c r="B12" s="152"/>
      <c r="C12" s="152"/>
      <c r="D12" s="152"/>
      <c r="E12" s="158"/>
      <c r="F12" s="42"/>
      <c r="G12" s="169" t="s">
        <v>110</v>
      </c>
      <c r="H12" s="170"/>
      <c r="I12" s="170"/>
      <c r="J12" s="170"/>
      <c r="K12" s="5"/>
      <c r="O12" t="s">
        <v>159</v>
      </c>
    </row>
    <row r="13" spans="1:16" x14ac:dyDescent="0.25">
      <c r="A13" s="6" t="s">
        <v>9</v>
      </c>
      <c r="B13" s="6"/>
      <c r="C13" s="6"/>
      <c r="D13" s="6"/>
      <c r="E13" s="6"/>
      <c r="F13" s="6"/>
      <c r="G13" s="6"/>
      <c r="H13" s="6"/>
      <c r="I13" s="6"/>
      <c r="J13" s="6"/>
      <c r="O13" t="s">
        <v>160</v>
      </c>
    </row>
    <row r="14" spans="1:16" x14ac:dyDescent="0.25">
      <c r="B14" t="s">
        <v>10</v>
      </c>
      <c r="L14" s="37"/>
      <c r="O14" t="s">
        <v>161</v>
      </c>
    </row>
    <row r="15" spans="1:16" x14ac:dyDescent="0.25">
      <c r="B15" s="152" t="s">
        <v>54</v>
      </c>
      <c r="C15" s="152"/>
      <c r="D15" s="152"/>
      <c r="E15" s="152"/>
      <c r="F15" s="152"/>
      <c r="G15" s="158"/>
      <c r="H15" s="65"/>
      <c r="L15" s="37"/>
      <c r="O15" t="s">
        <v>162</v>
      </c>
    </row>
    <row r="16" spans="1:16" x14ac:dyDescent="0.25">
      <c r="B16" s="152" t="s">
        <v>59</v>
      </c>
      <c r="C16" s="152"/>
      <c r="D16" s="152"/>
      <c r="E16" s="152"/>
      <c r="F16" s="152"/>
      <c r="G16" s="158"/>
      <c r="H16" s="78"/>
      <c r="I16" s="76"/>
      <c r="L16" s="7"/>
      <c r="O16" t="s">
        <v>163</v>
      </c>
    </row>
    <row r="17" spans="1:12" x14ac:dyDescent="0.25">
      <c r="B17" s="152" t="s">
        <v>11</v>
      </c>
      <c r="C17" s="152"/>
      <c r="D17" s="152"/>
      <c r="E17" s="152"/>
      <c r="F17" s="152"/>
      <c r="G17" s="158"/>
      <c r="H17" s="91"/>
      <c r="I17" s="66"/>
    </row>
    <row r="18" spans="1:12" x14ac:dyDescent="0.25">
      <c r="B18" s="154"/>
      <c r="C18" s="154"/>
      <c r="D18" s="154"/>
      <c r="E18" s="168" t="s">
        <v>12</v>
      </c>
      <c r="F18" s="168"/>
      <c r="G18" s="168"/>
      <c r="H18" s="36"/>
      <c r="I18" s="66"/>
    </row>
    <row r="19" spans="1:12" x14ac:dyDescent="0.25">
      <c r="B19" s="152" t="s">
        <v>13</v>
      </c>
      <c r="C19" s="152"/>
      <c r="D19" s="167"/>
      <c r="E19" s="8" t="s">
        <v>14</v>
      </c>
      <c r="F19" s="9"/>
      <c r="G19" s="74"/>
      <c r="H19" s="165"/>
      <c r="I19" s="166"/>
      <c r="L19" t="s">
        <v>8</v>
      </c>
    </row>
    <row r="20" spans="1:12" x14ac:dyDescent="0.25">
      <c r="B20" s="152" t="s">
        <v>16</v>
      </c>
      <c r="C20" s="152"/>
      <c r="D20" s="152"/>
      <c r="E20" s="152"/>
      <c r="F20" s="152"/>
      <c r="G20" s="159"/>
      <c r="H20" s="32"/>
      <c r="L20" t="s">
        <v>15</v>
      </c>
    </row>
    <row r="21" spans="1:12" x14ac:dyDescent="0.25">
      <c r="B21" s="152" t="s">
        <v>166</v>
      </c>
      <c r="C21" s="152"/>
      <c r="D21" s="152"/>
      <c r="E21" s="152"/>
      <c r="F21" s="152"/>
      <c r="G21" s="159"/>
      <c r="H21" s="31" t="s">
        <v>5</v>
      </c>
      <c r="L21" t="s">
        <v>5</v>
      </c>
    </row>
    <row r="22" spans="1:12" x14ac:dyDescent="0.25">
      <c r="A22" s="6" t="s">
        <v>17</v>
      </c>
      <c r="B22" s="6"/>
      <c r="C22" s="6"/>
      <c r="D22" s="6"/>
      <c r="E22" s="6"/>
      <c r="F22" s="6"/>
      <c r="G22" s="6"/>
      <c r="H22" s="6"/>
      <c r="I22" s="6"/>
      <c r="J22" s="6"/>
      <c r="L22" t="s">
        <v>7</v>
      </c>
    </row>
    <row r="23" spans="1:12" x14ac:dyDescent="0.25">
      <c r="A23" s="10"/>
      <c r="B23" t="s">
        <v>18</v>
      </c>
      <c r="C23" s="34"/>
    </row>
    <row r="24" spans="1:12" x14ac:dyDescent="0.25">
      <c r="A24" s="10"/>
      <c r="B24" s="34"/>
      <c r="C24" s="153" t="s">
        <v>54</v>
      </c>
      <c r="D24" s="153"/>
      <c r="E24" s="153"/>
      <c r="F24" s="153"/>
      <c r="G24" s="158"/>
      <c r="H24" s="77"/>
      <c r="I24" s="1"/>
      <c r="L24" s="11"/>
    </row>
    <row r="25" spans="1:12" x14ac:dyDescent="0.25">
      <c r="C25" s="153" t="s">
        <v>59</v>
      </c>
      <c r="D25" s="153"/>
      <c r="E25" s="153"/>
      <c r="F25" s="153"/>
      <c r="G25" s="158"/>
      <c r="H25" s="78"/>
      <c r="I25" s="76"/>
      <c r="J25" s="98"/>
    </row>
    <row r="26" spans="1:12" x14ac:dyDescent="0.25">
      <c r="B26" s="152" t="s">
        <v>19</v>
      </c>
      <c r="C26" s="152"/>
      <c r="D26" s="152"/>
      <c r="E26" s="152"/>
      <c r="F26" s="152"/>
      <c r="G26" s="153"/>
      <c r="H26" s="36"/>
    </row>
    <row r="27" spans="1:12" x14ac:dyDescent="0.25">
      <c r="B27" s="154"/>
      <c r="C27" s="154"/>
      <c r="D27" s="154"/>
      <c r="E27" s="152" t="s">
        <v>20</v>
      </c>
      <c r="F27" s="152"/>
      <c r="G27" s="159"/>
      <c r="H27" s="75"/>
    </row>
    <row r="28" spans="1:12" x14ac:dyDescent="0.25">
      <c r="B28" t="s">
        <v>21</v>
      </c>
      <c r="D28" s="8" t="s">
        <v>22</v>
      </c>
      <c r="E28" s="9"/>
      <c r="F28" s="155" t="s">
        <v>23</v>
      </c>
      <c r="G28" s="156"/>
      <c r="H28" s="165"/>
      <c r="I28" s="166"/>
    </row>
    <row r="29" spans="1:12" x14ac:dyDescent="0.25">
      <c r="B29" s="152" t="s">
        <v>24</v>
      </c>
      <c r="C29" s="152"/>
      <c r="D29" s="152"/>
      <c r="E29" s="152"/>
      <c r="F29" s="152"/>
      <c r="G29" s="159"/>
      <c r="H29" s="32"/>
    </row>
    <row r="30" spans="1:12" x14ac:dyDescent="0.25">
      <c r="A30" s="160" t="s">
        <v>25</v>
      </c>
      <c r="B30" s="160"/>
      <c r="C30" s="160"/>
      <c r="D30" s="160"/>
      <c r="E30" s="160"/>
      <c r="F30" s="160"/>
      <c r="G30" s="160"/>
      <c r="H30" s="160"/>
      <c r="I30" s="160"/>
      <c r="J30" s="160"/>
    </row>
    <row r="31" spans="1:12" x14ac:dyDescent="0.25">
      <c r="A31" s="6" t="s">
        <v>27</v>
      </c>
      <c r="B31" s="6"/>
      <c r="C31" s="6"/>
      <c r="D31" s="6"/>
      <c r="E31" s="6"/>
      <c r="F31" s="6"/>
      <c r="G31" s="6"/>
      <c r="H31" s="6"/>
      <c r="I31" s="6"/>
      <c r="J31" s="6"/>
    </row>
    <row r="32" spans="1:12" x14ac:dyDescent="0.25">
      <c r="D32" s="38">
        <f>H20+H29</f>
        <v>0</v>
      </c>
      <c r="E32" t="s">
        <v>28</v>
      </c>
      <c r="F32" s="13">
        <f>IF(F12="Y",0.56,0.56)</f>
        <v>0.56000000000000005</v>
      </c>
      <c r="G32" t="s">
        <v>29</v>
      </c>
      <c r="H32" s="39">
        <f>D32*F32</f>
        <v>0</v>
      </c>
    </row>
    <row r="34" spans="1:14" x14ac:dyDescent="0.25">
      <c r="A34" s="6" t="s">
        <v>107</v>
      </c>
      <c r="B34" s="6"/>
      <c r="C34" s="6"/>
      <c r="D34" s="6"/>
      <c r="E34" s="6"/>
      <c r="F34" s="6"/>
      <c r="G34" s="6"/>
      <c r="H34" s="6"/>
      <c r="I34" s="6"/>
      <c r="J34" s="6"/>
    </row>
    <row r="35" spans="1:14" x14ac:dyDescent="0.25">
      <c r="A35" s="97"/>
      <c r="B35" s="97"/>
      <c r="E35" s="101" t="s">
        <v>70</v>
      </c>
      <c r="F35" s="109"/>
      <c r="G35" s="46"/>
      <c r="H35" s="108"/>
      <c r="I35" s="43"/>
    </row>
    <row r="36" spans="1:14" x14ac:dyDescent="0.25">
      <c r="B36" s="97"/>
      <c r="C36" s="96"/>
      <c r="E36" s="101" t="s">
        <v>71</v>
      </c>
      <c r="F36" s="110"/>
      <c r="G36" s="46"/>
      <c r="H36" s="108"/>
      <c r="I36" s="43"/>
      <c r="J36" s="103"/>
    </row>
    <row r="37" spans="1:14" x14ac:dyDescent="0.25">
      <c r="B37" s="97"/>
      <c r="C37" s="97"/>
      <c r="D37" s="95"/>
      <c r="E37" s="101" t="s">
        <v>72</v>
      </c>
      <c r="F37" s="111"/>
      <c r="G37" s="46"/>
      <c r="H37" s="108"/>
      <c r="I37" s="43"/>
      <c r="J37" s="10"/>
      <c r="N37" s="95" t="str">
        <f>IF(P10="N",IF(M36="**ERROR** $40 Maximum per 24 hr period",40*(R25-R16),""),IF(M36="**ERROR** $30 Maximum per 24 hr period",30*(R25-R16),""))</f>
        <v/>
      </c>
    </row>
    <row r="38" spans="1:14" x14ac:dyDescent="0.25">
      <c r="B38" s="97"/>
      <c r="C38" s="97"/>
      <c r="D38" s="104"/>
      <c r="E38" s="101" t="s">
        <v>73</v>
      </c>
      <c r="F38" s="110"/>
      <c r="G38" s="46"/>
      <c r="H38" s="108"/>
      <c r="I38" s="43"/>
    </row>
    <row r="39" spans="1:14" x14ac:dyDescent="0.25">
      <c r="B39" s="97"/>
      <c r="C39" s="97"/>
      <c r="D39" s="104"/>
      <c r="E39" s="102" t="s">
        <v>106</v>
      </c>
      <c r="F39" s="111"/>
      <c r="G39" s="46"/>
      <c r="H39" s="108"/>
      <c r="I39" s="43"/>
    </row>
    <row r="40" spans="1:14" x14ac:dyDescent="0.25">
      <c r="B40" s="97"/>
      <c r="C40" s="97"/>
      <c r="D40" s="163" t="s">
        <v>75</v>
      </c>
      <c r="E40" s="164"/>
      <c r="F40" s="111"/>
      <c r="G40" s="46"/>
      <c r="H40" s="108"/>
      <c r="I40" s="43"/>
      <c r="J40" s="10"/>
    </row>
    <row r="41" spans="1:14" x14ac:dyDescent="0.25">
      <c r="E41" t="s">
        <v>26</v>
      </c>
      <c r="F41" s="49">
        <f>SUM(F35:F40)</f>
        <v>0</v>
      </c>
      <c r="G41" s="73"/>
      <c r="H41" s="45"/>
      <c r="I41" s="45"/>
      <c r="J41" s="45"/>
    </row>
    <row r="42" spans="1:14" x14ac:dyDescent="0.25">
      <c r="A42" s="29" t="s">
        <v>15</v>
      </c>
      <c r="B42" s="29"/>
      <c r="C42" s="29"/>
      <c r="D42" s="29"/>
      <c r="E42" s="29"/>
      <c r="F42" s="29"/>
      <c r="G42" s="29"/>
      <c r="H42" s="29"/>
      <c r="I42" s="29"/>
      <c r="J42" s="29"/>
    </row>
    <row r="43" spans="1:14" x14ac:dyDescent="0.25">
      <c r="A43" s="10"/>
      <c r="B43" t="s">
        <v>30</v>
      </c>
      <c r="E43" s="35"/>
      <c r="F43" s="38">
        <f>((H24+H25)-(H15+H16))*24</f>
        <v>0</v>
      </c>
      <c r="G43" t="s">
        <v>31</v>
      </c>
      <c r="H43" s="38">
        <f>H27+H18</f>
        <v>0</v>
      </c>
      <c r="I43" s="12" t="s">
        <v>32</v>
      </c>
    </row>
    <row r="44" spans="1:14" x14ac:dyDescent="0.25">
      <c r="A44" s="10"/>
      <c r="B44" t="s">
        <v>33</v>
      </c>
      <c r="F44" s="38" t="s">
        <v>5</v>
      </c>
      <c r="H44" s="40">
        <f>INT((H24+H25)-(H15+H16))</f>
        <v>0</v>
      </c>
      <c r="I44" s="12" t="s">
        <v>34</v>
      </c>
    </row>
    <row r="45" spans="1:14" x14ac:dyDescent="0.25">
      <c r="A45" s="29" t="s">
        <v>35</v>
      </c>
      <c r="B45" s="29"/>
      <c r="C45" s="29"/>
      <c r="D45" s="29"/>
      <c r="E45" s="29"/>
      <c r="F45" s="29"/>
      <c r="G45" s="29"/>
      <c r="H45" s="29"/>
      <c r="I45" s="29"/>
      <c r="J45" s="29"/>
    </row>
    <row r="46" spans="1:14" x14ac:dyDescent="0.25">
      <c r="A46" t="s">
        <v>36</v>
      </c>
    </row>
    <row r="47" spans="1:14" x14ac:dyDescent="0.25">
      <c r="B47" t="s">
        <v>37</v>
      </c>
      <c r="E47" s="15">
        <v>0</v>
      </c>
      <c r="J47" s="16"/>
    </row>
    <row r="48" spans="1:14" x14ac:dyDescent="0.25">
      <c r="B48" t="s">
        <v>38</v>
      </c>
      <c r="E48" s="15">
        <v>18</v>
      </c>
    </row>
    <row r="49" spans="1:11" x14ac:dyDescent="0.25">
      <c r="B49" t="s">
        <v>39</v>
      </c>
      <c r="E49" s="15">
        <v>40</v>
      </c>
    </row>
    <row r="50" spans="1:11" x14ac:dyDescent="0.25">
      <c r="B50" t="s">
        <v>40</v>
      </c>
      <c r="E50" s="15">
        <v>55</v>
      </c>
      <c r="H50" s="41">
        <f>IF(F9="Y",IF(F44="NO",IF(H43&gt;=12,E50,IF(H43&gt;=6,E49,IF(H43&gt;=2,E48,0))),0),0)</f>
        <v>0</v>
      </c>
    </row>
    <row r="51" spans="1:11" x14ac:dyDescent="0.25">
      <c r="A51" s="29" t="s">
        <v>41</v>
      </c>
      <c r="B51" s="29"/>
      <c r="C51" s="29"/>
      <c r="D51" s="29"/>
      <c r="E51" s="29"/>
      <c r="F51" s="29"/>
      <c r="G51" s="29"/>
      <c r="H51" s="29"/>
      <c r="I51" s="29"/>
      <c r="J51" s="29"/>
    </row>
    <row r="52" spans="1:11" x14ac:dyDescent="0.25">
      <c r="B52" t="s">
        <v>42</v>
      </c>
      <c r="E52" s="15">
        <v>151</v>
      </c>
      <c r="H52" s="41">
        <f>(IF(F44="YES",IF(F10="N",IF(F9="Y",E52,0),0),0))*H44</f>
        <v>0</v>
      </c>
      <c r="K52" s="16"/>
    </row>
    <row r="53" spans="1:11" x14ac:dyDescent="0.25">
      <c r="B53" t="s">
        <v>43</v>
      </c>
      <c r="E53" s="15">
        <v>194</v>
      </c>
      <c r="H53" s="41">
        <f>(IF(F10="Y",E53,0))*H44</f>
        <v>0</v>
      </c>
    </row>
    <row r="54" spans="1:11" x14ac:dyDescent="0.25">
      <c r="B54" t="s">
        <v>44</v>
      </c>
      <c r="E54" s="15">
        <v>151</v>
      </c>
      <c r="H54" s="41">
        <f>(IF(F9="N",E54,0))*H44</f>
        <v>0</v>
      </c>
    </row>
    <row r="55" spans="1:11" ht="15.75" customHeight="1" x14ac:dyDescent="0.25">
      <c r="A55" s="29" t="s">
        <v>45</v>
      </c>
      <c r="B55" s="29"/>
      <c r="C55" s="29"/>
      <c r="D55" s="29"/>
      <c r="E55" s="29"/>
      <c r="F55" s="29"/>
      <c r="G55" s="29"/>
      <c r="H55" s="29"/>
      <c r="I55" s="29"/>
      <c r="J55" s="29"/>
    </row>
    <row r="56" spans="1:11" x14ac:dyDescent="0.25">
      <c r="B56" t="s">
        <v>46</v>
      </c>
      <c r="E56" s="99">
        <f>IF(F43&lt;24,0,F43-(H44*24))</f>
        <v>0</v>
      </c>
      <c r="F56" s="100"/>
      <c r="G56" s="100"/>
    </row>
    <row r="57" spans="1:11" x14ac:dyDescent="0.25">
      <c r="B57" t="s">
        <v>37</v>
      </c>
      <c r="E57" s="15">
        <v>0</v>
      </c>
    </row>
    <row r="58" spans="1:11" x14ac:dyDescent="0.25">
      <c r="B58" t="s">
        <v>38</v>
      </c>
      <c r="E58" s="15">
        <v>18</v>
      </c>
    </row>
    <row r="59" spans="1:11" x14ac:dyDescent="0.25">
      <c r="B59" t="s">
        <v>39</v>
      </c>
      <c r="E59" s="15">
        <v>40</v>
      </c>
    </row>
    <row r="60" spans="1:11" x14ac:dyDescent="0.25">
      <c r="B60" t="s">
        <v>40</v>
      </c>
      <c r="E60" s="15">
        <v>55</v>
      </c>
      <c r="H60" s="41">
        <f>IF(E56="NO",0,IF(E56&gt;=12,E60,IF(E56&gt;6,E59,IF(E56&gt;=2,E58,E57))))</f>
        <v>0</v>
      </c>
    </row>
    <row r="61" spans="1:11" x14ac:dyDescent="0.25">
      <c r="A61" s="6" t="s">
        <v>47</v>
      </c>
      <c r="B61" s="6"/>
      <c r="C61" s="6"/>
      <c r="D61" s="6"/>
      <c r="E61" s="6"/>
      <c r="F61" s="6"/>
      <c r="G61" s="6"/>
      <c r="H61" s="6"/>
      <c r="I61" s="6"/>
      <c r="J61" s="6"/>
    </row>
    <row r="62" spans="1:11" x14ac:dyDescent="0.25">
      <c r="A62" s="17"/>
      <c r="B62" s="17"/>
      <c r="C62" s="17"/>
      <c r="D62" s="17"/>
      <c r="E62" s="17"/>
      <c r="F62" s="17"/>
      <c r="G62" s="17"/>
      <c r="H62" s="39">
        <f>F41+H60+H54+H53+H52+H50+H32</f>
        <v>0</v>
      </c>
      <c r="I62" s="18"/>
      <c r="J62" s="18"/>
    </row>
    <row r="63" spans="1:11" x14ac:dyDescent="0.25">
      <c r="A63" s="18"/>
      <c r="B63" s="18"/>
      <c r="C63" s="18"/>
      <c r="D63" s="18"/>
      <c r="E63" s="19" t="s">
        <v>48</v>
      </c>
      <c r="F63" s="53">
        <f>IF(F11="N",0,ROUNDUP(H62*0.8,2))</f>
        <v>0</v>
      </c>
      <c r="G63" s="18"/>
      <c r="H63" s="33"/>
      <c r="I63" s="18"/>
      <c r="J63" s="18"/>
    </row>
    <row r="64" spans="1:11" x14ac:dyDescent="0.25">
      <c r="A64" s="18"/>
      <c r="B64" s="18"/>
      <c r="C64" s="18"/>
      <c r="D64" s="18"/>
      <c r="E64" s="51"/>
      <c r="F64" s="52"/>
      <c r="G64" s="18"/>
      <c r="H64" s="18"/>
      <c r="I64" s="18"/>
      <c r="J64" s="18"/>
    </row>
    <row r="65" spans="1:10" x14ac:dyDescent="0.25">
      <c r="A65" s="161" t="s">
        <v>167</v>
      </c>
      <c r="B65" s="161"/>
      <c r="C65" s="161"/>
      <c r="D65" s="161"/>
      <c r="E65" s="161"/>
      <c r="F65" s="161"/>
      <c r="G65" s="161"/>
      <c r="H65" s="161"/>
      <c r="I65" s="161"/>
      <c r="J65" s="161"/>
    </row>
    <row r="66" spans="1:10" x14ac:dyDescent="0.25">
      <c r="A66" s="161" t="s">
        <v>49</v>
      </c>
      <c r="B66" s="161"/>
      <c r="C66" s="161"/>
      <c r="D66" s="161"/>
      <c r="E66" s="161"/>
      <c r="F66" s="161"/>
      <c r="G66" s="161"/>
      <c r="H66" s="161"/>
      <c r="I66" s="161"/>
      <c r="J66" s="161"/>
    </row>
    <row r="67" spans="1:10" x14ac:dyDescent="0.25">
      <c r="A67" s="18"/>
      <c r="B67" s="18"/>
      <c r="C67" s="21" t="s">
        <v>50</v>
      </c>
      <c r="D67" s="22" t="s">
        <v>51</v>
      </c>
      <c r="E67" s="22"/>
      <c r="F67" s="22"/>
      <c r="G67" s="23"/>
      <c r="H67" s="22"/>
      <c r="I67" s="22"/>
      <c r="J67" s="18"/>
    </row>
    <row r="68" spans="1:10" x14ac:dyDescent="0.25">
      <c r="A68" s="18"/>
      <c r="B68" s="18"/>
      <c r="C68" s="21" t="s">
        <v>50</v>
      </c>
      <c r="D68" s="24" t="s">
        <v>52</v>
      </c>
      <c r="E68" s="24"/>
      <c r="F68" s="24"/>
      <c r="G68" s="24"/>
      <c r="H68" s="24"/>
      <c r="I68" s="24"/>
      <c r="J68" s="18"/>
    </row>
    <row r="69" spans="1:10" x14ac:dyDescent="0.25">
      <c r="A69" s="18"/>
      <c r="B69" s="18"/>
      <c r="C69" s="18"/>
      <c r="D69" s="18"/>
      <c r="E69" s="18"/>
      <c r="F69" s="18"/>
      <c r="G69" s="18"/>
      <c r="H69" s="18"/>
      <c r="I69" s="18"/>
      <c r="J69" s="18"/>
    </row>
    <row r="70" spans="1:10" x14ac:dyDescent="0.25">
      <c r="A70" s="162" t="s">
        <v>53</v>
      </c>
      <c r="B70" s="162"/>
      <c r="C70" s="162"/>
      <c r="D70" s="25"/>
      <c r="E70" s="25"/>
      <c r="F70" s="25"/>
      <c r="G70" s="19" t="s">
        <v>54</v>
      </c>
      <c r="H70" s="25"/>
      <c r="I70" s="25"/>
      <c r="J70" s="18"/>
    </row>
    <row r="71" spans="1:10" x14ac:dyDescent="0.25">
      <c r="A71" s="18"/>
      <c r="B71" s="18"/>
      <c r="C71" s="18"/>
      <c r="D71" s="26"/>
      <c r="E71" s="26"/>
      <c r="F71" s="26"/>
      <c r="G71" s="19"/>
      <c r="H71" s="26"/>
      <c r="I71" s="26"/>
      <c r="J71" s="18"/>
    </row>
    <row r="72" spans="1:10" x14ac:dyDescent="0.25">
      <c r="A72" s="157" t="s">
        <v>55</v>
      </c>
      <c r="B72" s="157"/>
      <c r="C72" s="157"/>
      <c r="D72" s="157" t="s">
        <v>56</v>
      </c>
      <c r="E72" s="157"/>
      <c r="F72" s="157"/>
      <c r="G72" s="14"/>
      <c r="H72" s="157" t="s">
        <v>54</v>
      </c>
      <c r="I72" s="157"/>
      <c r="J72" s="14"/>
    </row>
    <row r="73" spans="1:10" x14ac:dyDescent="0.25">
      <c r="A73" s="151" t="str">
        <f>IF(H21="N","Department Head: By signing below I acknowledge that I have reviewed employee's personal vehicle insurance &amp; approved use of a personal vehicle for City business.","")</f>
        <v/>
      </c>
      <c r="B73" s="151"/>
      <c r="C73" s="151"/>
      <c r="D73" s="151"/>
      <c r="E73" s="151"/>
      <c r="F73" s="151"/>
      <c r="G73" s="151"/>
      <c r="H73" s="151"/>
      <c r="I73" s="151"/>
      <c r="J73" s="151"/>
    </row>
    <row r="74" spans="1:10" x14ac:dyDescent="0.25">
      <c r="A74" s="27" t="s">
        <v>57</v>
      </c>
      <c r="B74" s="27"/>
      <c r="C74" s="27"/>
      <c r="D74" s="28"/>
      <c r="E74" s="28"/>
      <c r="F74" s="28"/>
      <c r="G74" s="27"/>
      <c r="H74" s="28"/>
      <c r="I74" s="28"/>
      <c r="J74" s="27"/>
    </row>
    <row r="75" spans="1:10" ht="27" customHeight="1" x14ac:dyDescent="0.25">
      <c r="A75" s="27" t="s">
        <v>170</v>
      </c>
      <c r="B75" s="27"/>
      <c r="C75" s="27"/>
      <c r="D75" s="28"/>
      <c r="E75" s="28"/>
      <c r="F75" s="28"/>
      <c r="G75" s="27"/>
      <c r="H75" s="28"/>
      <c r="I75" s="28"/>
      <c r="J75" s="27"/>
    </row>
    <row r="76" spans="1:10" ht="27" customHeight="1" x14ac:dyDescent="0.25">
      <c r="A76" s="27" t="s">
        <v>168</v>
      </c>
      <c r="B76" s="27"/>
      <c r="C76" s="27"/>
      <c r="D76" s="28"/>
      <c r="E76" s="28"/>
      <c r="F76" s="28"/>
      <c r="G76" s="27"/>
      <c r="H76" s="28"/>
      <c r="I76" s="28"/>
      <c r="J76" s="27"/>
    </row>
    <row r="77" spans="1:10" x14ac:dyDescent="0.25">
      <c r="A77" s="27"/>
      <c r="B77" s="27"/>
      <c r="C77" s="27"/>
      <c r="D77" s="27"/>
      <c r="E77" s="27"/>
      <c r="F77" s="27"/>
      <c r="G77" s="27"/>
      <c r="H77" s="27"/>
      <c r="I77" s="27"/>
      <c r="J77" s="27"/>
    </row>
    <row r="78" spans="1:10" ht="24.75" customHeight="1" x14ac:dyDescent="0.25"/>
    <row r="79" spans="1:10" ht="21.75" customHeight="1" x14ac:dyDescent="0.25"/>
    <row r="80" spans="1:10" ht="21.75" customHeight="1" x14ac:dyDescent="0.25"/>
    <row r="81" ht="21.75" customHeight="1" x14ac:dyDescent="0.25"/>
    <row r="82" ht="8.25" customHeight="1" x14ac:dyDescent="0.25"/>
  </sheetData>
  <sheetProtection selectLockedCells="1"/>
  <mergeCells count="40">
    <mergeCell ref="A12:E12"/>
    <mergeCell ref="G12:J12"/>
    <mergeCell ref="A3:J3"/>
    <mergeCell ref="A5:C5"/>
    <mergeCell ref="D5:E5"/>
    <mergeCell ref="A6:C6"/>
    <mergeCell ref="D6:G6"/>
    <mergeCell ref="A4:J4"/>
    <mergeCell ref="A7:C7"/>
    <mergeCell ref="D7:G7"/>
    <mergeCell ref="A11:E11"/>
    <mergeCell ref="A8:C8"/>
    <mergeCell ref="A9:E9"/>
    <mergeCell ref="A10:E10"/>
    <mergeCell ref="B15:G15"/>
    <mergeCell ref="B16:G16"/>
    <mergeCell ref="B19:D19"/>
    <mergeCell ref="B17:G17"/>
    <mergeCell ref="E18:G18"/>
    <mergeCell ref="D40:E40"/>
    <mergeCell ref="H19:I19"/>
    <mergeCell ref="H28:I28"/>
    <mergeCell ref="B20:G20"/>
    <mergeCell ref="B21:G21"/>
    <mergeCell ref="A73:J73"/>
    <mergeCell ref="B26:G26"/>
    <mergeCell ref="B18:D18"/>
    <mergeCell ref="B27:D27"/>
    <mergeCell ref="F28:G28"/>
    <mergeCell ref="A72:C72"/>
    <mergeCell ref="D72:F72"/>
    <mergeCell ref="H72:I72"/>
    <mergeCell ref="C24:G24"/>
    <mergeCell ref="C25:G25"/>
    <mergeCell ref="E27:G27"/>
    <mergeCell ref="B29:G29"/>
    <mergeCell ref="A30:J30"/>
    <mergeCell ref="A65:J65"/>
    <mergeCell ref="A66:J66"/>
    <mergeCell ref="A70:C70"/>
  </mergeCells>
  <dataValidations xWindow="664" yWindow="578" count="11">
    <dataValidation type="list" allowBlank="1" showInputMessage="1" showErrorMessage="1" sqref="H26 H35:H40 H17 F11:F12 F44" xr:uid="{00000000-0002-0000-0100-000000000000}">
      <formula1>$L$21:$L$22</formula1>
    </dataValidation>
    <dataValidation type="list" allowBlank="1" showInputMessage="1" showErrorMessage="1" errorTitle="Yes or No In State" error="You can only enter Y or N" sqref="F9" xr:uid="{00000000-0002-0000-0100-000001000000}">
      <formula1>$L$21:$L$22</formula1>
    </dataValidation>
    <dataValidation type="list" allowBlank="1" showInputMessage="1" showErrorMessage="1" errorTitle="Yes or No SF" error="You can only enter Y or N" sqref="F10" xr:uid="{00000000-0002-0000-0100-000002000000}">
      <formula1>$L$21:$L$22</formula1>
    </dataValidation>
    <dataValidation type="list" allowBlank="1" showInputMessage="1" showErrorMessage="1" promptTitle="Personal Vehicle" prompt="Pursuant to Section 5.8 of the County Vehicle Policy, use of personal vehicles for County purposes is discouraged. Further, employees using personal vehicles must be insured and must provide proof of insurance to the immediate supervisor prior to travel." sqref="H21" xr:uid="{00000000-0002-0000-0100-000003000000}">
      <formula1>$L$21:$L$22</formula1>
    </dataValidation>
    <dataValidation allowBlank="1" showInputMessage="1" showErrorMessage="1" promptTitle="Travel To" prompt="All time entered must be justified by documentation (i.e. you cannot file for three hours of drive time to go to a meeting in Albuquerque)" sqref="H19" xr:uid="{00000000-0002-0000-0100-000004000000}"/>
    <dataValidation allowBlank="1" showInputMessage="1" showErrorMessage="1" promptTitle="Returning From" prompt="All times entered must be justified by documentation (i.e. you cannot file for three hours of drive time to return from a meeting in Albuquerque)" sqref="H28" xr:uid="{00000000-0002-0000-0100-000005000000}"/>
    <dataValidation allowBlank="1" showInputMessage="1" showErrorMessage="1" promptTitle="Miles From Post" prompt="These miles are calculated from your post and not your home or other location. If you work in the Courthouse, that is your starting point to calculate mileage." sqref="H20" xr:uid="{00000000-0002-0000-0100-000006000000}"/>
    <dataValidation allowBlank="1" showInputMessage="1" showErrorMessage="1" promptTitle="Miles To Post" prompt="These miles are calculated for returning to your post and not your home or other location. If you work in the Courthouse, that is your ending point to calculate mileage." sqref="H29" xr:uid="{00000000-0002-0000-0100-000007000000}"/>
    <dataValidation allowBlank="1" showInputMessage="1" showErrorMessage="1" promptTitle="Syntax" prompt="MM/DD/YYYY" sqref="H15 H24" xr:uid="{00000000-0002-0000-0100-000008000000}"/>
    <dataValidation allowBlank="1" showInputMessage="1" showErrorMessage="1" promptTitle="Syntax" prompt="HH:MM_x000a_24 Hour Time" sqref="H25 H16" xr:uid="{00000000-0002-0000-0100-000009000000}"/>
    <dataValidation type="list" errorStyle="warning" allowBlank="1" showInputMessage="1" showErrorMessage="1" errorTitle="Fund Selection" error="You have used a fund not available on the drop down menu. Do you want to proceed?" sqref="D8" xr:uid="{00000000-0002-0000-0100-00000A000000}">
      <formula1>$O$4:$O$16</formula1>
    </dataValidation>
  </dataValidations>
  <hyperlinks>
    <hyperlink ref="F28:G28" r:id="rId1" display="Click Here for Map" xr:uid="{00000000-0004-0000-0100-000000000000}"/>
  </hyperlinks>
  <printOptions horizontalCentered="1"/>
  <pageMargins left="0" right="0" top="0" bottom="0" header="0.3" footer="0.3"/>
  <pageSetup scale="66"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39997558519241921"/>
    <pageSetUpPr fitToPage="1"/>
  </sheetPr>
  <dimension ref="A1:N80"/>
  <sheetViews>
    <sheetView showGridLines="0" zoomScaleNormal="100" zoomScaleSheetLayoutView="40" workbookViewId="0">
      <selection activeCell="O31" sqref="O31"/>
    </sheetView>
  </sheetViews>
  <sheetFormatPr defaultRowHeight="15" x14ac:dyDescent="0.25"/>
  <cols>
    <col min="1" max="1" width="2.7109375" customWidth="1"/>
    <col min="2" max="2" width="4.5703125" customWidth="1"/>
    <col min="3" max="3" width="10.85546875" customWidth="1"/>
    <col min="4" max="4" width="27" customWidth="1"/>
    <col min="5" max="5" width="17" customWidth="1"/>
    <col min="6" max="6" width="14.5703125" customWidth="1"/>
    <col min="8" max="8" width="10.5703125" customWidth="1"/>
    <col min="9" max="9" width="9.140625" customWidth="1"/>
    <col min="10" max="10" width="9.85546875" customWidth="1"/>
    <col min="11" max="11" width="5" customWidth="1"/>
    <col min="12" max="12" width="28.42578125" hidden="1" customWidth="1"/>
    <col min="13" max="13" width="21.42578125" hidden="1" customWidth="1"/>
    <col min="14" max="14" width="10.42578125" bestFit="1" customWidth="1"/>
    <col min="15" max="15" width="13.28515625" bestFit="1" customWidth="1"/>
  </cols>
  <sheetData>
    <row r="1" spans="1:13" ht="23.25" x14ac:dyDescent="0.35">
      <c r="A1" s="62" t="s">
        <v>171</v>
      </c>
      <c r="B1" s="59"/>
      <c r="C1" s="59"/>
      <c r="D1" s="59"/>
      <c r="E1" s="59"/>
      <c r="F1" s="59"/>
      <c r="G1" s="59"/>
      <c r="H1" s="59"/>
      <c r="I1" s="59"/>
      <c r="J1" s="139" t="s">
        <v>133</v>
      </c>
    </row>
    <row r="2" spans="1:13" ht="6.75" customHeight="1" x14ac:dyDescent="0.35">
      <c r="A2" s="2"/>
      <c r="J2" s="3"/>
    </row>
    <row r="3" spans="1:13" ht="25.5" customHeight="1" x14ac:dyDescent="0.25">
      <c r="A3" s="171" t="s">
        <v>102</v>
      </c>
      <c r="B3" s="171"/>
      <c r="C3" s="171"/>
      <c r="D3" s="171"/>
      <c r="E3" s="171"/>
      <c r="F3" s="171"/>
      <c r="G3" s="171"/>
      <c r="H3" s="171"/>
      <c r="I3" s="171"/>
      <c r="J3" s="171"/>
    </row>
    <row r="4" spans="1:13" x14ac:dyDescent="0.25">
      <c r="A4" s="152" t="s">
        <v>0</v>
      </c>
      <c r="B4" s="152"/>
      <c r="C4" s="159"/>
      <c r="D4" s="176" t="str">
        <f>IF('PER DIEM Request Travel Form'!D5:E5=0," ",'PER DIEM Request Travel Form'!D5:E5)</f>
        <v xml:space="preserve"> </v>
      </c>
      <c r="E4" s="176"/>
    </row>
    <row r="5" spans="1:13" x14ac:dyDescent="0.25">
      <c r="A5" s="152" t="s">
        <v>1</v>
      </c>
      <c r="B5" s="152"/>
      <c r="C5" s="159"/>
      <c r="D5" s="176" t="str">
        <f>IF('PER DIEM Request Travel Form'!D6:G6=0," ",'PER DIEM Request Travel Form'!D6:G6)</f>
        <v xml:space="preserve"> </v>
      </c>
      <c r="E5" s="176"/>
      <c r="F5" s="176"/>
      <c r="G5" s="176"/>
      <c r="M5" s="1"/>
    </row>
    <row r="6" spans="1:13" x14ac:dyDescent="0.25">
      <c r="A6" s="152" t="s">
        <v>2</v>
      </c>
      <c r="B6" s="152"/>
      <c r="C6" s="159"/>
      <c r="D6" s="176" t="str">
        <f>IF('PER DIEM Request Travel Form'!D7:G7=0," ",'PER DIEM Request Travel Form'!D7:G7)</f>
        <v xml:space="preserve"> </v>
      </c>
      <c r="E6" s="176"/>
      <c r="F6" s="176"/>
      <c r="G6" s="176"/>
      <c r="M6" s="1"/>
    </row>
    <row r="7" spans="1:13" x14ac:dyDescent="0.25">
      <c r="A7" s="152" t="s">
        <v>3</v>
      </c>
      <c r="B7" s="152"/>
      <c r="C7" s="159"/>
      <c r="D7" s="89" t="str">
        <f>IF('PER DIEM Request Travel Form'!D8=0," ",'PER DIEM Request Travel Form'!D8)</f>
        <v xml:space="preserve"> </v>
      </c>
      <c r="E7" s="136"/>
      <c r="L7" s="47"/>
      <c r="M7" s="47"/>
    </row>
    <row r="8" spans="1:13" x14ac:dyDescent="0.25">
      <c r="A8" s="152" t="s">
        <v>4</v>
      </c>
      <c r="B8" s="152"/>
      <c r="C8" s="152"/>
      <c r="D8" s="152"/>
      <c r="E8" s="159"/>
      <c r="F8" s="90" t="str">
        <f>IF('PER DIEM Request Travel Form'!F9=0," ",'PER DIEM Request Travel Form'!F9)</f>
        <v xml:space="preserve"> </v>
      </c>
      <c r="G8" s="4"/>
      <c r="L8" s="48"/>
    </row>
    <row r="9" spans="1:13" x14ac:dyDescent="0.25">
      <c r="A9" s="152" t="s">
        <v>6</v>
      </c>
      <c r="B9" s="152"/>
      <c r="C9" s="152"/>
      <c r="D9" s="152"/>
      <c r="E9" s="159"/>
      <c r="F9" s="90" t="str">
        <f>IF('PER DIEM Request Travel Form'!F10=0," ",'PER DIEM Request Travel Form'!F10)</f>
        <v xml:space="preserve"> </v>
      </c>
      <c r="G9" s="50"/>
      <c r="L9" s="1"/>
      <c r="M9" s="1"/>
    </row>
    <row r="10" spans="1:13" x14ac:dyDescent="0.25">
      <c r="A10" s="152" t="s">
        <v>109</v>
      </c>
      <c r="B10" s="152"/>
      <c r="C10" s="152"/>
      <c r="D10" s="152"/>
      <c r="E10" s="158"/>
      <c r="F10" s="90" t="str">
        <f>IF('PER DIEM Request Travel Form'!F12=0," ",'PER DIEM Request Travel Form'!F12)</f>
        <v xml:space="preserve"> </v>
      </c>
      <c r="G10" s="169" t="s">
        <v>110</v>
      </c>
      <c r="H10" s="170"/>
      <c r="I10" s="170"/>
      <c r="J10" s="170"/>
      <c r="K10" s="5"/>
    </row>
    <row r="11" spans="1:13" x14ac:dyDescent="0.25">
      <c r="A11" s="6" t="s">
        <v>9</v>
      </c>
      <c r="B11" s="6"/>
      <c r="C11" s="6"/>
      <c r="D11" s="6"/>
      <c r="E11" s="6"/>
      <c r="F11" s="6"/>
      <c r="G11" s="6"/>
      <c r="H11" s="6"/>
      <c r="I11" s="6"/>
      <c r="J11" s="6"/>
    </row>
    <row r="12" spans="1:13" x14ac:dyDescent="0.25">
      <c r="B12" t="s">
        <v>10</v>
      </c>
      <c r="L12" s="37"/>
    </row>
    <row r="13" spans="1:13" x14ac:dyDescent="0.25">
      <c r="B13" s="152" t="s">
        <v>54</v>
      </c>
      <c r="C13" s="152"/>
      <c r="D13" s="152"/>
      <c r="E13" s="152"/>
      <c r="F13" s="152"/>
      <c r="G13" s="158"/>
      <c r="H13" s="65"/>
      <c r="L13" s="37"/>
    </row>
    <row r="14" spans="1:13" x14ac:dyDescent="0.25">
      <c r="B14" s="152" t="s">
        <v>59</v>
      </c>
      <c r="C14" s="152"/>
      <c r="D14" s="152"/>
      <c r="E14" s="152"/>
      <c r="F14" s="152"/>
      <c r="G14" s="158"/>
      <c r="H14" s="78"/>
      <c r="I14" s="76"/>
      <c r="L14" s="7"/>
    </row>
    <row r="15" spans="1:13" x14ac:dyDescent="0.25">
      <c r="B15" s="152" t="s">
        <v>11</v>
      </c>
      <c r="C15" s="152"/>
      <c r="D15" s="152"/>
      <c r="E15" s="152"/>
      <c r="F15" s="152"/>
      <c r="G15" s="158"/>
      <c r="H15" s="79"/>
      <c r="I15" s="66"/>
    </row>
    <row r="16" spans="1:13" x14ac:dyDescent="0.25">
      <c r="B16" s="154"/>
      <c r="C16" s="154"/>
      <c r="D16" s="154"/>
      <c r="E16" s="168" t="s">
        <v>12</v>
      </c>
      <c r="F16" s="168"/>
      <c r="G16" s="175"/>
      <c r="H16" s="75"/>
      <c r="I16" s="66"/>
    </row>
    <row r="17" spans="1:13" x14ac:dyDescent="0.25">
      <c r="B17" s="152" t="s">
        <v>13</v>
      </c>
      <c r="C17" s="152"/>
      <c r="D17" s="167"/>
      <c r="E17" s="8" t="s">
        <v>14</v>
      </c>
      <c r="F17" s="9"/>
      <c r="G17" s="74"/>
      <c r="H17" s="165"/>
      <c r="I17" s="166"/>
      <c r="L17" t="s">
        <v>8</v>
      </c>
    </row>
    <row r="18" spans="1:13" x14ac:dyDescent="0.25">
      <c r="B18" s="152" t="s">
        <v>16</v>
      </c>
      <c r="C18" s="152"/>
      <c r="D18" s="152"/>
      <c r="E18" s="152"/>
      <c r="F18" s="152"/>
      <c r="G18" s="159"/>
      <c r="H18" s="32"/>
      <c r="L18" t="s">
        <v>15</v>
      </c>
    </row>
    <row r="19" spans="1:13" x14ac:dyDescent="0.25">
      <c r="B19" s="152" t="s">
        <v>166</v>
      </c>
      <c r="C19" s="152"/>
      <c r="D19" s="152"/>
      <c r="E19" s="152"/>
      <c r="F19" s="152"/>
      <c r="G19" s="159"/>
      <c r="H19" s="31"/>
      <c r="L19" t="s">
        <v>5</v>
      </c>
    </row>
    <row r="20" spans="1:13" x14ac:dyDescent="0.25">
      <c r="A20" s="6" t="s">
        <v>17</v>
      </c>
      <c r="B20" s="6"/>
      <c r="C20" s="6"/>
      <c r="D20" s="6"/>
      <c r="E20" s="6"/>
      <c r="F20" s="6"/>
      <c r="G20" s="6"/>
      <c r="H20" s="6"/>
      <c r="I20" s="6"/>
      <c r="J20" s="6"/>
      <c r="L20" t="s">
        <v>7</v>
      </c>
    </row>
    <row r="21" spans="1:13" x14ac:dyDescent="0.25">
      <c r="A21" s="10"/>
      <c r="B21" t="s">
        <v>18</v>
      </c>
      <c r="C21" s="34"/>
    </row>
    <row r="22" spans="1:13" ht="21" x14ac:dyDescent="0.35">
      <c r="A22" s="10"/>
      <c r="B22" s="153" t="s">
        <v>54</v>
      </c>
      <c r="C22" s="153"/>
      <c r="D22" s="153"/>
      <c r="E22" s="153"/>
      <c r="F22" s="153"/>
      <c r="G22" s="158"/>
      <c r="H22" s="77"/>
      <c r="I22" s="1"/>
      <c r="L22" s="133" t="s">
        <v>145</v>
      </c>
      <c r="M22" s="133" t="s">
        <v>146</v>
      </c>
    </row>
    <row r="23" spans="1:13" x14ac:dyDescent="0.25">
      <c r="B23" s="153" t="s">
        <v>59</v>
      </c>
      <c r="C23" s="153"/>
      <c r="D23" s="153"/>
      <c r="E23" s="153"/>
      <c r="F23" s="153"/>
      <c r="G23" s="158"/>
      <c r="H23" s="78"/>
      <c r="I23" s="76"/>
      <c r="L23" t="s">
        <v>147</v>
      </c>
      <c r="M23" t="s">
        <v>148</v>
      </c>
    </row>
    <row r="24" spans="1:13" x14ac:dyDescent="0.25">
      <c r="B24" s="152" t="s">
        <v>19</v>
      </c>
      <c r="C24" s="152"/>
      <c r="D24" s="152"/>
      <c r="E24" s="152"/>
      <c r="F24" s="152"/>
      <c r="G24" s="153"/>
      <c r="H24" s="36"/>
      <c r="L24" t="s">
        <v>149</v>
      </c>
      <c r="M24" t="s">
        <v>150</v>
      </c>
    </row>
    <row r="25" spans="1:13" x14ac:dyDescent="0.25">
      <c r="B25" s="154"/>
      <c r="C25" s="154"/>
      <c r="D25" s="154"/>
      <c r="E25" s="152" t="s">
        <v>20</v>
      </c>
      <c r="F25" s="152"/>
      <c r="G25" s="159"/>
      <c r="H25" s="75"/>
      <c r="L25" t="s">
        <v>151</v>
      </c>
      <c r="M25" t="s">
        <v>152</v>
      </c>
    </row>
    <row r="26" spans="1:13" x14ac:dyDescent="0.25">
      <c r="B26" t="s">
        <v>21</v>
      </c>
      <c r="D26" s="8" t="s">
        <v>22</v>
      </c>
      <c r="E26" s="9"/>
      <c r="F26" s="155" t="s">
        <v>23</v>
      </c>
      <c r="G26" s="156"/>
      <c r="H26" s="165"/>
      <c r="I26" s="166"/>
      <c r="L26" t="s">
        <v>153</v>
      </c>
      <c r="M26" t="s">
        <v>154</v>
      </c>
    </row>
    <row r="27" spans="1:13" x14ac:dyDescent="0.25">
      <c r="B27" s="152" t="s">
        <v>24</v>
      </c>
      <c r="C27" s="152"/>
      <c r="D27" s="152"/>
      <c r="E27" s="152"/>
      <c r="F27" s="152"/>
      <c r="G27" s="159"/>
      <c r="H27" s="32"/>
      <c r="L27" t="s">
        <v>155</v>
      </c>
    </row>
    <row r="28" spans="1:13" x14ac:dyDescent="0.25">
      <c r="A28" s="160" t="s">
        <v>25</v>
      </c>
      <c r="B28" s="160"/>
      <c r="C28" s="160"/>
      <c r="D28" s="160"/>
      <c r="E28" s="160"/>
      <c r="F28" s="160"/>
      <c r="G28" s="160"/>
      <c r="H28" s="160"/>
      <c r="I28" s="160"/>
      <c r="J28" s="160"/>
      <c r="L28" t="s">
        <v>156</v>
      </c>
    </row>
    <row r="29" spans="1:13" x14ac:dyDescent="0.25">
      <c r="A29" s="6" t="s">
        <v>27</v>
      </c>
      <c r="B29" s="6"/>
      <c r="C29" s="6"/>
      <c r="D29" s="6"/>
      <c r="E29" s="6"/>
      <c r="F29" s="6"/>
      <c r="G29" s="6"/>
      <c r="H29" s="6"/>
      <c r="I29" s="6"/>
      <c r="J29" s="6"/>
      <c r="L29" t="s">
        <v>157</v>
      </c>
    </row>
    <row r="30" spans="1:13" x14ac:dyDescent="0.25">
      <c r="D30" s="38">
        <f>H18+H27</f>
        <v>0</v>
      </c>
      <c r="E30" t="s">
        <v>28</v>
      </c>
      <c r="F30" s="13">
        <f>IF(F10="Y",0.56,0.56)</f>
        <v>0.56000000000000005</v>
      </c>
      <c r="G30" t="s">
        <v>29</v>
      </c>
      <c r="H30" s="39">
        <f>D30*F30</f>
        <v>0</v>
      </c>
      <c r="L30" t="s">
        <v>158</v>
      </c>
    </row>
    <row r="31" spans="1:13" x14ac:dyDescent="0.25">
      <c r="L31" t="s">
        <v>159</v>
      </c>
    </row>
    <row r="32" spans="1:13" x14ac:dyDescent="0.25">
      <c r="A32" s="6" t="s">
        <v>107</v>
      </c>
      <c r="B32" s="6"/>
      <c r="C32" s="6"/>
      <c r="D32" s="6"/>
      <c r="E32" s="6"/>
      <c r="F32" s="6"/>
      <c r="G32" s="6"/>
      <c r="H32" s="6"/>
      <c r="I32" s="6"/>
      <c r="J32" s="6"/>
      <c r="L32" t="s">
        <v>160</v>
      </c>
    </row>
    <row r="33" spans="1:14" x14ac:dyDescent="0.25">
      <c r="A33" s="106"/>
      <c r="B33" s="106"/>
      <c r="E33" s="105" t="s">
        <v>70</v>
      </c>
      <c r="F33" s="109"/>
      <c r="G33" s="46"/>
      <c r="H33" s="108"/>
      <c r="I33" s="43"/>
      <c r="L33" t="s">
        <v>161</v>
      </c>
    </row>
    <row r="34" spans="1:14" x14ac:dyDescent="0.25">
      <c r="B34" s="106"/>
      <c r="C34" s="96"/>
      <c r="E34" s="105" t="s">
        <v>71</v>
      </c>
      <c r="F34" s="110"/>
      <c r="G34" s="46"/>
      <c r="H34" s="108"/>
      <c r="I34" s="43"/>
      <c r="J34" s="103"/>
      <c r="L34" t="s">
        <v>162</v>
      </c>
    </row>
    <row r="35" spans="1:14" x14ac:dyDescent="0.25">
      <c r="B35" s="106"/>
      <c r="C35" s="106"/>
      <c r="D35" s="95"/>
      <c r="E35" s="105" t="s">
        <v>72</v>
      </c>
      <c r="F35" s="111"/>
      <c r="G35" s="46"/>
      <c r="H35" s="108"/>
      <c r="I35" s="43"/>
      <c r="J35" s="10"/>
      <c r="L35" t="s">
        <v>163</v>
      </c>
      <c r="N35" s="95" t="str">
        <f>IF(P9="N",IF(M34="**ERROR** $40 Maximum per 24 hr period",40*(R23-R14),""),IF(M34="**ERROR** $30 Maximum per 24 hr period",30*(R23-R14),""))</f>
        <v/>
      </c>
    </row>
    <row r="36" spans="1:14" x14ac:dyDescent="0.25">
      <c r="B36" s="106"/>
      <c r="C36" s="106"/>
      <c r="D36" s="104"/>
      <c r="E36" s="105" t="s">
        <v>73</v>
      </c>
      <c r="F36" s="110"/>
      <c r="G36" s="46"/>
      <c r="H36" s="108"/>
      <c r="I36" s="43"/>
    </row>
    <row r="37" spans="1:14" x14ac:dyDescent="0.25">
      <c r="B37" s="106"/>
      <c r="C37" s="106"/>
      <c r="D37" s="104"/>
      <c r="E37" s="107" t="s">
        <v>106</v>
      </c>
      <c r="F37" s="111"/>
      <c r="G37" s="46"/>
      <c r="H37" s="108"/>
      <c r="I37" s="43"/>
    </row>
    <row r="38" spans="1:14" x14ac:dyDescent="0.25">
      <c r="B38" s="106"/>
      <c r="C38" s="106"/>
      <c r="D38" s="163" t="s">
        <v>75</v>
      </c>
      <c r="E38" s="164"/>
      <c r="F38" s="111"/>
      <c r="G38" s="46"/>
      <c r="H38" s="108"/>
      <c r="I38" s="43"/>
      <c r="J38" s="10"/>
    </row>
    <row r="39" spans="1:14" x14ac:dyDescent="0.25">
      <c r="E39" t="s">
        <v>26</v>
      </c>
      <c r="F39" s="49">
        <f>SUM(F33:F38)</f>
        <v>0</v>
      </c>
      <c r="G39" s="73"/>
      <c r="H39" s="45"/>
      <c r="I39" s="45"/>
      <c r="J39" s="45"/>
    </row>
    <row r="40" spans="1:14" x14ac:dyDescent="0.25">
      <c r="A40" s="29" t="s">
        <v>15</v>
      </c>
      <c r="B40" s="29"/>
      <c r="C40" s="29"/>
      <c r="D40" s="29"/>
      <c r="E40" s="29"/>
      <c r="F40" s="29"/>
      <c r="G40" s="29"/>
      <c r="H40" s="29"/>
      <c r="I40" s="29"/>
      <c r="J40" s="29"/>
    </row>
    <row r="41" spans="1:14" x14ac:dyDescent="0.25">
      <c r="A41" s="10"/>
      <c r="B41" t="s">
        <v>30</v>
      </c>
      <c r="E41" s="35"/>
      <c r="F41" s="38">
        <f>((H22+H23)-(H13+H14))*24</f>
        <v>0</v>
      </c>
      <c r="G41" t="s">
        <v>31</v>
      </c>
      <c r="H41" s="38">
        <f>H25+H16</f>
        <v>0</v>
      </c>
      <c r="I41" s="12" t="s">
        <v>32</v>
      </c>
    </row>
    <row r="42" spans="1:14" x14ac:dyDescent="0.25">
      <c r="A42" s="10"/>
      <c r="B42" t="s">
        <v>33</v>
      </c>
      <c r="F42" s="38" t="s">
        <v>5</v>
      </c>
      <c r="H42" s="40">
        <f>INT((H22+H23)-(H13+H14))</f>
        <v>0</v>
      </c>
      <c r="I42" s="12" t="s">
        <v>34</v>
      </c>
    </row>
    <row r="43" spans="1:14" x14ac:dyDescent="0.25">
      <c r="A43" s="29" t="s">
        <v>35</v>
      </c>
      <c r="B43" s="29"/>
      <c r="C43" s="29"/>
      <c r="D43" s="29"/>
      <c r="E43" s="29"/>
      <c r="F43" s="29"/>
      <c r="G43" s="29"/>
      <c r="H43" s="29"/>
      <c r="I43" s="29"/>
      <c r="J43" s="29"/>
    </row>
    <row r="44" spans="1:14" x14ac:dyDescent="0.25">
      <c r="A44" t="s">
        <v>36</v>
      </c>
    </row>
    <row r="45" spans="1:14" x14ac:dyDescent="0.25">
      <c r="B45" t="s">
        <v>37</v>
      </c>
      <c r="E45" s="15">
        <v>0</v>
      </c>
      <c r="J45" s="16"/>
    </row>
    <row r="46" spans="1:14" x14ac:dyDescent="0.25">
      <c r="B46" t="s">
        <v>38</v>
      </c>
      <c r="E46" s="15">
        <v>18</v>
      </c>
    </row>
    <row r="47" spans="1:14" x14ac:dyDescent="0.25">
      <c r="B47" t="s">
        <v>39</v>
      </c>
      <c r="E47" s="15">
        <v>40</v>
      </c>
    </row>
    <row r="48" spans="1:14" x14ac:dyDescent="0.25">
      <c r="B48" t="s">
        <v>40</v>
      </c>
      <c r="E48" s="15">
        <v>55</v>
      </c>
      <c r="H48" s="41">
        <f>IF(F8="Y",IF(F42="NO",IF(H41&gt;=12,E48,IF(H41&gt;=6,E47,IF(H41&gt;=2,E46,0))),0),0)</f>
        <v>0</v>
      </c>
    </row>
    <row r="49" spans="1:11" x14ac:dyDescent="0.25">
      <c r="A49" s="29" t="s">
        <v>41</v>
      </c>
      <c r="B49" s="29"/>
      <c r="C49" s="29"/>
      <c r="D49" s="29"/>
      <c r="E49" s="29"/>
      <c r="F49" s="29"/>
      <c r="G49" s="29"/>
      <c r="H49" s="29"/>
      <c r="I49" s="29"/>
      <c r="J49" s="29"/>
    </row>
    <row r="50" spans="1:11" x14ac:dyDescent="0.25">
      <c r="B50" t="s">
        <v>42</v>
      </c>
      <c r="E50" s="15">
        <v>151</v>
      </c>
      <c r="H50" s="41">
        <f>(IF(F42="YES",IF(F9="N",IF(F8="Y",E50,0),0),0))*H42</f>
        <v>0</v>
      </c>
      <c r="K50" s="16"/>
    </row>
    <row r="51" spans="1:11" x14ac:dyDescent="0.25">
      <c r="B51" t="s">
        <v>43</v>
      </c>
      <c r="E51" s="15">
        <v>194</v>
      </c>
      <c r="H51" s="41">
        <f>(IF(F9="Y",E51,0))*H42</f>
        <v>0</v>
      </c>
    </row>
    <row r="52" spans="1:11" x14ac:dyDescent="0.25">
      <c r="B52" t="s">
        <v>44</v>
      </c>
      <c r="E52" s="15">
        <v>151</v>
      </c>
      <c r="H52" s="41">
        <f>(IF(F8="N",E52,0))*H42</f>
        <v>0</v>
      </c>
    </row>
    <row r="53" spans="1:11" ht="15.75" customHeight="1" x14ac:dyDescent="0.25">
      <c r="A53" s="29" t="s">
        <v>45</v>
      </c>
      <c r="B53" s="29"/>
      <c r="C53" s="29"/>
      <c r="D53" s="29"/>
      <c r="E53" s="29"/>
      <c r="F53" s="29"/>
      <c r="G53" s="29"/>
      <c r="H53" s="29"/>
      <c r="I53" s="29"/>
      <c r="J53" s="29"/>
    </row>
    <row r="54" spans="1:11" x14ac:dyDescent="0.25">
      <c r="B54" t="s">
        <v>46</v>
      </c>
      <c r="E54" s="38">
        <f>IF(F41&lt;24,0,F41-(H42*24))</f>
        <v>0</v>
      </c>
    </row>
    <row r="55" spans="1:11" x14ac:dyDescent="0.25">
      <c r="B55" t="s">
        <v>37</v>
      </c>
      <c r="E55" s="15">
        <v>0</v>
      </c>
    </row>
    <row r="56" spans="1:11" x14ac:dyDescent="0.25">
      <c r="B56" t="s">
        <v>38</v>
      </c>
      <c r="E56" s="15">
        <v>18</v>
      </c>
    </row>
    <row r="57" spans="1:11" x14ac:dyDescent="0.25">
      <c r="B57" t="s">
        <v>39</v>
      </c>
      <c r="E57" s="15">
        <v>40</v>
      </c>
    </row>
    <row r="58" spans="1:11" x14ac:dyDescent="0.25">
      <c r="B58" t="s">
        <v>40</v>
      </c>
      <c r="E58" s="15">
        <v>55</v>
      </c>
      <c r="H58" s="41">
        <f>IF(E54="NO",0,IF(E54&gt;=12,E58,IF(E54&gt;6,E57,IF(E54&gt;=2,E56,E55))))</f>
        <v>0</v>
      </c>
    </row>
    <row r="59" spans="1:11" x14ac:dyDescent="0.25">
      <c r="A59" s="6" t="s">
        <v>47</v>
      </c>
      <c r="B59" s="6"/>
      <c r="C59" s="6"/>
      <c r="D59" s="6"/>
      <c r="E59" s="6"/>
      <c r="F59" s="6"/>
      <c r="G59" s="6"/>
      <c r="H59" s="6"/>
      <c r="I59" s="6"/>
      <c r="J59" s="6"/>
    </row>
    <row r="60" spans="1:11" x14ac:dyDescent="0.25">
      <c r="A60" s="17"/>
      <c r="B60" s="17"/>
      <c r="C60" s="17"/>
      <c r="D60" s="17"/>
      <c r="E60" s="17"/>
      <c r="F60" s="17"/>
      <c r="G60" s="17"/>
      <c r="H60" s="39">
        <f>F39+H58+H52+H51+H50+H48+H30</f>
        <v>0</v>
      </c>
      <c r="I60" s="18"/>
      <c r="J60" s="18"/>
    </row>
    <row r="61" spans="1:11" x14ac:dyDescent="0.25">
      <c r="A61" s="18"/>
      <c r="B61" s="18"/>
      <c r="C61" s="18"/>
      <c r="D61" s="18"/>
      <c r="E61" s="19" t="s">
        <v>48</v>
      </c>
      <c r="F61" s="55">
        <f>'PER DIEM Request Travel Form'!F63</f>
        <v>0</v>
      </c>
      <c r="G61" s="18"/>
      <c r="H61" s="33"/>
      <c r="I61" s="18"/>
      <c r="J61" s="18"/>
    </row>
    <row r="62" spans="1:11" x14ac:dyDescent="0.25">
      <c r="A62" s="18"/>
      <c r="B62" s="18"/>
      <c r="C62" s="18"/>
      <c r="D62" s="18"/>
      <c r="E62" s="51" t="s">
        <v>77</v>
      </c>
      <c r="F62" s="56">
        <f>H60-F61</f>
        <v>0</v>
      </c>
      <c r="G62" s="26"/>
      <c r="H62" s="18"/>
      <c r="I62" s="18"/>
      <c r="J62" s="18"/>
    </row>
    <row r="63" spans="1:11" x14ac:dyDescent="0.25">
      <c r="A63" s="161" t="s">
        <v>167</v>
      </c>
      <c r="B63" s="161"/>
      <c r="C63" s="161"/>
      <c r="D63" s="161"/>
      <c r="E63" s="161"/>
      <c r="F63" s="161"/>
      <c r="G63" s="161"/>
      <c r="H63" s="161"/>
      <c r="I63" s="161"/>
      <c r="J63" s="161"/>
    </row>
    <row r="64" spans="1:11" x14ac:dyDescent="0.25">
      <c r="A64" s="161" t="s">
        <v>49</v>
      </c>
      <c r="B64" s="161"/>
      <c r="C64" s="161"/>
      <c r="D64" s="161"/>
      <c r="E64" s="161"/>
      <c r="F64" s="161"/>
      <c r="G64" s="161"/>
      <c r="H64" s="161"/>
      <c r="I64" s="161"/>
      <c r="J64" s="161"/>
    </row>
    <row r="65" spans="1:10" x14ac:dyDescent="0.25">
      <c r="A65" s="18"/>
      <c r="B65" s="18"/>
      <c r="C65" s="21" t="s">
        <v>50</v>
      </c>
      <c r="D65" s="22" t="s">
        <v>51</v>
      </c>
      <c r="E65" s="22"/>
      <c r="F65" s="22"/>
      <c r="G65" s="23"/>
      <c r="H65" s="22"/>
      <c r="I65" s="22"/>
      <c r="J65" s="18"/>
    </row>
    <row r="66" spans="1:10" x14ac:dyDescent="0.25">
      <c r="A66" s="18"/>
      <c r="B66" s="18"/>
      <c r="C66" s="21" t="s">
        <v>50</v>
      </c>
      <c r="D66" s="24" t="s">
        <v>52</v>
      </c>
      <c r="E66" s="24"/>
      <c r="F66" s="24"/>
      <c r="G66" s="24"/>
      <c r="H66" s="24"/>
      <c r="I66" s="24"/>
      <c r="J66" s="18"/>
    </row>
    <row r="67" spans="1:10" x14ac:dyDescent="0.25">
      <c r="A67" s="18"/>
      <c r="B67" s="18"/>
      <c r="C67" s="18"/>
      <c r="D67" s="18"/>
      <c r="E67" s="18"/>
      <c r="F67" s="18"/>
      <c r="G67" s="18"/>
      <c r="H67" s="18"/>
      <c r="I67" s="18"/>
      <c r="J67" s="18"/>
    </row>
    <row r="68" spans="1:10" x14ac:dyDescent="0.25">
      <c r="A68" s="162" t="s">
        <v>53</v>
      </c>
      <c r="B68" s="162"/>
      <c r="C68" s="162"/>
      <c r="D68" s="25"/>
      <c r="E68" s="25"/>
      <c r="F68" s="25"/>
      <c r="G68" s="19" t="s">
        <v>54</v>
      </c>
      <c r="H68" s="25"/>
      <c r="I68" s="25"/>
      <c r="J68" s="18"/>
    </row>
    <row r="69" spans="1:10" x14ac:dyDescent="0.25">
      <c r="A69" s="18"/>
      <c r="B69" s="18"/>
      <c r="C69" s="18"/>
      <c r="D69" s="26"/>
      <c r="E69" s="26"/>
      <c r="F69" s="26"/>
      <c r="G69" s="19"/>
      <c r="H69" s="26"/>
      <c r="I69" s="26"/>
      <c r="J69" s="18"/>
    </row>
    <row r="70" spans="1:10" x14ac:dyDescent="0.25">
      <c r="A70" s="157" t="s">
        <v>55</v>
      </c>
      <c r="B70" s="157"/>
      <c r="C70" s="157"/>
      <c r="D70" s="157" t="s">
        <v>56</v>
      </c>
      <c r="E70" s="157"/>
      <c r="F70" s="157"/>
      <c r="G70" s="14"/>
      <c r="H70" s="157" t="s">
        <v>54</v>
      </c>
      <c r="I70" s="157"/>
      <c r="J70" s="14"/>
    </row>
    <row r="71" spans="1:10" x14ac:dyDescent="0.25">
      <c r="A71" s="151" t="str">
        <f>IF(H19="N","Department Head: By signing below I acknowledge that I have reviewed employee's personal vehicle insurance &amp; approved use of a personal vehicle for City business.","")</f>
        <v/>
      </c>
      <c r="B71" s="151"/>
      <c r="C71" s="151"/>
      <c r="D71" s="151"/>
      <c r="E71" s="151"/>
      <c r="F71" s="151"/>
      <c r="G71" s="151"/>
      <c r="H71" s="151"/>
      <c r="I71" s="151"/>
      <c r="J71" s="151"/>
    </row>
    <row r="72" spans="1:10" x14ac:dyDescent="0.25">
      <c r="A72" s="27" t="s">
        <v>57</v>
      </c>
      <c r="B72" s="27"/>
      <c r="C72" s="27"/>
      <c r="D72" s="28"/>
      <c r="E72" s="28"/>
      <c r="F72" s="28"/>
      <c r="G72" s="27"/>
      <c r="H72" s="28"/>
      <c r="I72" s="28"/>
      <c r="J72" s="27"/>
    </row>
    <row r="73" spans="1:10" ht="27" customHeight="1" x14ac:dyDescent="0.25">
      <c r="A73" s="27" t="s">
        <v>58</v>
      </c>
      <c r="B73" s="27"/>
      <c r="C73" s="27"/>
      <c r="D73" s="28"/>
      <c r="E73" s="28"/>
      <c r="F73" s="28"/>
      <c r="G73" s="27"/>
      <c r="H73" s="28"/>
      <c r="I73" s="28"/>
      <c r="J73" s="27"/>
    </row>
    <row r="74" spans="1:10" ht="27" customHeight="1" x14ac:dyDescent="0.25">
      <c r="A74" s="27" t="s">
        <v>168</v>
      </c>
      <c r="B74" s="27"/>
      <c r="C74" s="27"/>
      <c r="D74" s="28"/>
      <c r="E74" s="28"/>
      <c r="F74" s="28"/>
      <c r="G74" s="27"/>
      <c r="H74" s="28"/>
      <c r="I74" s="28"/>
      <c r="J74" s="27"/>
    </row>
    <row r="75" spans="1:10" x14ac:dyDescent="0.25">
      <c r="A75" s="27"/>
      <c r="B75" s="27"/>
      <c r="C75" s="27"/>
      <c r="D75" s="27"/>
      <c r="E75" s="27"/>
      <c r="F75" s="27"/>
      <c r="G75" s="27"/>
      <c r="H75" s="27"/>
      <c r="I75" s="27"/>
      <c r="J75" s="27"/>
    </row>
    <row r="76" spans="1:10" ht="15" customHeight="1" x14ac:dyDescent="0.25"/>
    <row r="77" spans="1:10" ht="15" customHeight="1" x14ac:dyDescent="0.25"/>
    <row r="78" spans="1:10" ht="15" customHeight="1" x14ac:dyDescent="0.25"/>
    <row r="79" spans="1:10" ht="15" customHeight="1" x14ac:dyDescent="0.25"/>
    <row r="80" spans="1:10" ht="15" customHeight="1" x14ac:dyDescent="0.25"/>
  </sheetData>
  <sheetProtection selectLockedCells="1"/>
  <mergeCells count="38">
    <mergeCell ref="A71:J71"/>
    <mergeCell ref="B24:G24"/>
    <mergeCell ref="B25:D25"/>
    <mergeCell ref="F26:G26"/>
    <mergeCell ref="A70:C70"/>
    <mergeCell ref="D70:F70"/>
    <mergeCell ref="H70:I70"/>
    <mergeCell ref="A64:J64"/>
    <mergeCell ref="A68:C68"/>
    <mergeCell ref="E25:G25"/>
    <mergeCell ref="B27:G27"/>
    <mergeCell ref="A28:J28"/>
    <mergeCell ref="A63:J63"/>
    <mergeCell ref="D38:E38"/>
    <mergeCell ref="A3:J3"/>
    <mergeCell ref="A4:C4"/>
    <mergeCell ref="D4:E4"/>
    <mergeCell ref="A5:C5"/>
    <mergeCell ref="D5:G5"/>
    <mergeCell ref="A6:C6"/>
    <mergeCell ref="D6:G6"/>
    <mergeCell ref="A7:C7"/>
    <mergeCell ref="A8:E8"/>
    <mergeCell ref="A9:E9"/>
    <mergeCell ref="H17:I17"/>
    <mergeCell ref="H26:I26"/>
    <mergeCell ref="A10:E10"/>
    <mergeCell ref="B13:G13"/>
    <mergeCell ref="B14:G14"/>
    <mergeCell ref="B15:G15"/>
    <mergeCell ref="E16:G16"/>
    <mergeCell ref="B17:D17"/>
    <mergeCell ref="B18:G18"/>
    <mergeCell ref="B19:G19"/>
    <mergeCell ref="B22:G22"/>
    <mergeCell ref="B16:D16"/>
    <mergeCell ref="B23:G23"/>
    <mergeCell ref="G10:J10"/>
  </mergeCells>
  <dataValidations xWindow="665" yWindow="506" count="14">
    <dataValidation type="list" errorStyle="warning" allowBlank="1" showInputMessage="1" errorTitle="Fund Selection" error="You have used a fund not available on the drop down menu. Do you want to proceed?" sqref="D7" xr:uid="{00000000-0002-0000-0200-000000000000}">
      <formula1>$L$23:$L$35</formula1>
    </dataValidation>
    <dataValidation allowBlank="1" showInputMessage="1" showErrorMessage="1" promptTitle="Miles To Post" prompt="These miles are calculated for returning to your post and not your home or other location. If you work in the Courthouse, that is your ending point to calculate mileage." sqref="H27" xr:uid="{00000000-0002-0000-0200-000001000000}"/>
    <dataValidation allowBlank="1" showInputMessage="1" showErrorMessage="1" promptTitle="Miles From Post" prompt="These miles are calculated from your post and not your home or other location. If you work in the Courthouse, that is your starting point to calculate mileage." sqref="H18" xr:uid="{00000000-0002-0000-0200-000002000000}"/>
    <dataValidation allowBlank="1" showInputMessage="1" showErrorMessage="1" promptTitle="Returning From" prompt="All times entered must be justified by documentation (i.e. you cannot file for three hours of drive time to return from a meeting in Albuquerque)" sqref="H26" xr:uid="{00000000-0002-0000-0200-000003000000}"/>
    <dataValidation allowBlank="1" showInputMessage="1" showErrorMessage="1" promptTitle="Travel To" prompt="All time entered must be justified by documentation (i.e. you cannot file for three hours of drive time to go to a meeting in Albuquerque)" sqref="H17" xr:uid="{00000000-0002-0000-0200-000004000000}"/>
    <dataValidation type="list" allowBlank="1" showInputMessage="1" showErrorMessage="1" promptTitle="Personal Vehicle" prompt="Pursuant to Section 5.8 of the County Vehicle Policy, use of personal vehicles for County purposes is discouraged. Further, employees using personal vehicles must be insured and must provide proof of insurance to the immediate supervisor prior to travel." sqref="H19" xr:uid="{00000000-0002-0000-0200-000005000000}">
      <formula1>$L$19:$L$20</formula1>
    </dataValidation>
    <dataValidation allowBlank="1" showInputMessage="1" errorTitle="Yes or No SF" error="You can only enter Y or N" sqref="F9" xr:uid="{00000000-0002-0000-0200-000006000000}"/>
    <dataValidation allowBlank="1" showInputMessage="1" errorTitle="Yes or No In State" error="You can only enter Y or N" sqref="F8 F10" xr:uid="{00000000-0002-0000-0200-000007000000}"/>
    <dataValidation type="list" allowBlank="1" showInputMessage="1" showErrorMessage="1" sqref="H24 H15 F42" xr:uid="{00000000-0002-0000-0200-000008000000}">
      <formula1>$L$19:$L$20</formula1>
    </dataValidation>
    <dataValidation allowBlank="1" showInputMessage="1" sqref="I16" xr:uid="{00000000-0002-0000-0200-000009000000}"/>
    <dataValidation allowBlank="1" showInputMessage="1" showErrorMessage="1" promptTitle="Syntax" prompt="MM/DD/YYYY" sqref="H13 H22" xr:uid="{00000000-0002-0000-0200-00000A000000}"/>
    <dataValidation allowBlank="1" showInputMessage="1" showErrorMessage="1" promptTitle="Syntax" prompt="HH:MM_x000a_24 Hour Time" sqref="H23 H14" xr:uid="{00000000-0002-0000-0200-00000B000000}"/>
    <dataValidation type="list" allowBlank="1" showInputMessage="1" showErrorMessage="1" sqref="H33:H38" xr:uid="{00000000-0002-0000-0200-00000C000000}">
      <formula1>$L$20:$L$21</formula1>
    </dataValidation>
    <dataValidation type="list" allowBlank="1" showInputMessage="1" showErrorMessage="1" sqref="E7" xr:uid="{7D9953ED-B04A-4839-84A1-82FB53AF650F}">
      <formula1>$M$23:$M$26</formula1>
    </dataValidation>
  </dataValidations>
  <hyperlinks>
    <hyperlink ref="F26:G26" r:id="rId1" display="Click Here for Map" xr:uid="{00000000-0004-0000-0200-000000000000}"/>
  </hyperlinks>
  <printOptions horizontalCentered="1"/>
  <pageMargins left="0" right="0" top="0" bottom="0" header="0.3" footer="0.3"/>
  <pageSetup scale="68"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pageSetUpPr fitToPage="1"/>
  </sheetPr>
  <dimension ref="A1:M81"/>
  <sheetViews>
    <sheetView showGridLines="0" zoomScaleNormal="100" zoomScaleSheetLayoutView="100" workbookViewId="0">
      <selection activeCell="Q33" sqref="Q33"/>
    </sheetView>
  </sheetViews>
  <sheetFormatPr defaultRowHeight="15" x14ac:dyDescent="0.25"/>
  <cols>
    <col min="1" max="1" width="2.7109375" customWidth="1"/>
    <col min="2" max="2" width="4.5703125" customWidth="1"/>
    <col min="3" max="3" width="10.5703125" customWidth="1"/>
    <col min="4" max="4" width="27" customWidth="1"/>
    <col min="5" max="5" width="15.42578125" customWidth="1"/>
    <col min="6" max="6" width="14.5703125" customWidth="1"/>
    <col min="7" max="7" width="12.5703125" customWidth="1"/>
    <col min="8" max="8" width="12.28515625" customWidth="1"/>
    <col min="9" max="9" width="9.140625" customWidth="1"/>
    <col min="10" max="10" width="13" customWidth="1"/>
    <col min="11" max="11" width="6.42578125" customWidth="1"/>
    <col min="12" max="12" width="28.42578125" hidden="1" customWidth="1"/>
    <col min="13" max="13" width="21.42578125" hidden="1" customWidth="1"/>
    <col min="14" max="14" width="13.28515625" bestFit="1" customWidth="1"/>
  </cols>
  <sheetData>
    <row r="1" spans="1:13" ht="23.25" x14ac:dyDescent="0.35">
      <c r="A1" s="61" t="s">
        <v>172</v>
      </c>
      <c r="B1" s="57"/>
      <c r="C1" s="57"/>
      <c r="D1" s="57"/>
      <c r="E1" s="57"/>
      <c r="F1" s="57"/>
      <c r="G1" s="57"/>
      <c r="H1" s="57"/>
      <c r="I1" s="57"/>
      <c r="J1" s="138" t="s">
        <v>179</v>
      </c>
    </row>
    <row r="2" spans="1:13" ht="6.75" customHeight="1" x14ac:dyDescent="0.35">
      <c r="A2" s="2"/>
      <c r="J2" s="3"/>
    </row>
    <row r="3" spans="1:13" ht="26.25" customHeight="1" x14ac:dyDescent="0.25">
      <c r="A3" s="171" t="s">
        <v>103</v>
      </c>
      <c r="B3" s="171"/>
      <c r="C3" s="171"/>
      <c r="D3" s="171"/>
      <c r="E3" s="171"/>
      <c r="F3" s="171"/>
      <c r="G3" s="171"/>
      <c r="H3" s="171"/>
      <c r="I3" s="171"/>
      <c r="J3" s="171"/>
    </row>
    <row r="4" spans="1:13" ht="21" customHeight="1" x14ac:dyDescent="0.25">
      <c r="A4" s="173" t="s">
        <v>104</v>
      </c>
      <c r="B4" s="174"/>
      <c r="C4" s="174"/>
      <c r="D4" s="174"/>
      <c r="E4" s="174"/>
      <c r="F4" s="174"/>
      <c r="G4" s="174"/>
      <c r="H4" s="174"/>
      <c r="I4" s="174"/>
      <c r="J4" s="174"/>
    </row>
    <row r="5" spans="1:13" x14ac:dyDescent="0.25">
      <c r="A5" s="152" t="s">
        <v>0</v>
      </c>
      <c r="B5" s="152"/>
      <c r="C5" s="159"/>
      <c r="D5" s="172"/>
      <c r="E5" s="172"/>
    </row>
    <row r="6" spans="1:13" x14ac:dyDescent="0.25">
      <c r="A6" s="152" t="s">
        <v>1</v>
      </c>
      <c r="B6" s="152"/>
      <c r="C6" s="159"/>
      <c r="D6" s="172"/>
      <c r="E6" s="172"/>
      <c r="F6" s="172"/>
      <c r="G6" s="172"/>
    </row>
    <row r="7" spans="1:13" x14ac:dyDescent="0.25">
      <c r="A7" s="152" t="s">
        <v>2</v>
      </c>
      <c r="B7" s="152"/>
      <c r="C7" s="159"/>
      <c r="D7" s="172"/>
      <c r="E7" s="172"/>
      <c r="F7" s="172"/>
      <c r="G7" s="172"/>
    </row>
    <row r="8" spans="1:13" x14ac:dyDescent="0.25">
      <c r="A8" s="152" t="s">
        <v>3</v>
      </c>
      <c r="B8" s="152"/>
      <c r="C8" s="159"/>
      <c r="D8" s="30"/>
      <c r="E8" s="136"/>
    </row>
    <row r="9" spans="1:13" x14ac:dyDescent="0.25">
      <c r="A9" s="152" t="s">
        <v>4</v>
      </c>
      <c r="B9" s="152"/>
      <c r="C9" s="152"/>
      <c r="D9" s="152"/>
      <c r="E9" s="159"/>
      <c r="F9" s="31"/>
      <c r="G9" s="4"/>
    </row>
    <row r="10" spans="1:13" x14ac:dyDescent="0.25">
      <c r="A10" s="152" t="s">
        <v>6</v>
      </c>
      <c r="B10" s="152"/>
      <c r="C10" s="152"/>
      <c r="D10" s="152"/>
      <c r="E10" s="159"/>
      <c r="F10" s="31"/>
      <c r="G10" s="50"/>
    </row>
    <row r="11" spans="1:13" x14ac:dyDescent="0.25">
      <c r="A11" s="152" t="s">
        <v>66</v>
      </c>
      <c r="B11" s="152"/>
      <c r="C11" s="152"/>
      <c r="D11" s="152"/>
      <c r="E11" s="158"/>
      <c r="F11" s="42"/>
      <c r="G11" s="63"/>
      <c r="H11" s="64"/>
      <c r="K11" s="5"/>
    </row>
    <row r="12" spans="1:13" x14ac:dyDescent="0.25">
      <c r="A12" s="152" t="s">
        <v>109</v>
      </c>
      <c r="B12" s="152"/>
      <c r="C12" s="152"/>
      <c r="D12" s="152"/>
      <c r="E12" s="158"/>
      <c r="F12" s="42"/>
      <c r="G12" s="169" t="s">
        <v>110</v>
      </c>
      <c r="H12" s="170"/>
      <c r="I12" s="170"/>
      <c r="J12" s="170"/>
      <c r="K12" s="5"/>
    </row>
    <row r="13" spans="1:13" x14ac:dyDescent="0.25">
      <c r="A13" s="6" t="s">
        <v>9</v>
      </c>
      <c r="B13" s="6"/>
      <c r="C13" s="6"/>
      <c r="D13" s="6"/>
      <c r="E13" s="6"/>
      <c r="F13" s="6"/>
      <c r="G13" s="6"/>
      <c r="H13" s="6"/>
      <c r="I13" s="6"/>
      <c r="J13" s="6"/>
    </row>
    <row r="14" spans="1:13" x14ac:dyDescent="0.25">
      <c r="B14" t="s">
        <v>10</v>
      </c>
      <c r="L14" s="37"/>
    </row>
    <row r="15" spans="1:13" x14ac:dyDescent="0.25">
      <c r="B15" s="152" t="s">
        <v>54</v>
      </c>
      <c r="C15" s="152"/>
      <c r="D15" s="152"/>
      <c r="E15" s="152"/>
      <c r="F15" s="152"/>
      <c r="G15" s="158"/>
      <c r="H15" s="77"/>
      <c r="L15" s="37"/>
    </row>
    <row r="16" spans="1:13" x14ac:dyDescent="0.25">
      <c r="B16" s="152" t="s">
        <v>59</v>
      </c>
      <c r="C16" s="152"/>
      <c r="D16" s="152"/>
      <c r="E16" s="152"/>
      <c r="F16" s="152"/>
      <c r="G16" s="158"/>
      <c r="H16" s="78"/>
      <c r="I16" s="76"/>
      <c r="M16" s="1"/>
    </row>
    <row r="17" spans="1:13" x14ac:dyDescent="0.25">
      <c r="B17" s="152" t="s">
        <v>11</v>
      </c>
      <c r="C17" s="152"/>
      <c r="D17" s="152"/>
      <c r="E17" s="152"/>
      <c r="F17" s="152"/>
      <c r="G17" s="158"/>
      <c r="H17" s="36"/>
      <c r="I17" s="66"/>
    </row>
    <row r="18" spans="1:13" x14ac:dyDescent="0.25">
      <c r="B18" s="154"/>
      <c r="C18" s="154"/>
      <c r="D18" s="154"/>
      <c r="E18" s="168" t="s">
        <v>12</v>
      </c>
      <c r="F18" s="168"/>
      <c r="G18" s="175"/>
      <c r="H18" s="75"/>
      <c r="I18" s="66"/>
    </row>
    <row r="19" spans="1:13" x14ac:dyDescent="0.25">
      <c r="B19" s="152" t="s">
        <v>13</v>
      </c>
      <c r="C19" s="152"/>
      <c r="D19" s="167"/>
      <c r="E19" s="8" t="s">
        <v>14</v>
      </c>
      <c r="F19" s="9"/>
      <c r="G19" s="74"/>
      <c r="H19" s="165"/>
      <c r="I19" s="166"/>
      <c r="L19" t="s">
        <v>8</v>
      </c>
      <c r="M19">
        <f>IF(L19="Actuals",1,0)</f>
        <v>1</v>
      </c>
    </row>
    <row r="20" spans="1:13" x14ac:dyDescent="0.25">
      <c r="B20" s="152" t="s">
        <v>16</v>
      </c>
      <c r="C20" s="152"/>
      <c r="D20" s="152"/>
      <c r="E20" s="152"/>
      <c r="F20" s="152"/>
      <c r="G20" s="159"/>
      <c r="H20" s="32"/>
      <c r="L20" t="s">
        <v>15</v>
      </c>
    </row>
    <row r="21" spans="1:13" x14ac:dyDescent="0.25">
      <c r="B21" s="152" t="s">
        <v>166</v>
      </c>
      <c r="C21" s="152"/>
      <c r="D21" s="152"/>
      <c r="E21" s="152"/>
      <c r="F21" s="152"/>
      <c r="G21" s="159"/>
      <c r="H21" s="31"/>
      <c r="L21" t="s">
        <v>5</v>
      </c>
    </row>
    <row r="22" spans="1:13" x14ac:dyDescent="0.25">
      <c r="A22" s="6" t="s">
        <v>17</v>
      </c>
      <c r="B22" s="6"/>
      <c r="C22" s="6"/>
      <c r="D22" s="6"/>
      <c r="E22" s="6"/>
      <c r="F22" s="6"/>
      <c r="G22" s="6"/>
      <c r="H22" s="6"/>
      <c r="I22" s="6"/>
      <c r="J22" s="6"/>
      <c r="L22" t="s">
        <v>7</v>
      </c>
    </row>
    <row r="23" spans="1:13" x14ac:dyDescent="0.25">
      <c r="A23" s="10"/>
      <c r="B23" t="s">
        <v>18</v>
      </c>
      <c r="C23" s="34"/>
    </row>
    <row r="24" spans="1:13" x14ac:dyDescent="0.25">
      <c r="A24" s="10"/>
      <c r="B24" s="153" t="s">
        <v>54</v>
      </c>
      <c r="C24" s="153"/>
      <c r="D24" s="153"/>
      <c r="E24" s="153"/>
      <c r="F24" s="153"/>
      <c r="G24" s="158"/>
      <c r="H24" s="77"/>
      <c r="I24" s="1"/>
    </row>
    <row r="25" spans="1:13" ht="21" x14ac:dyDescent="0.35">
      <c r="B25" s="153" t="s">
        <v>59</v>
      </c>
      <c r="C25" s="153"/>
      <c r="D25" s="153"/>
      <c r="E25" s="153"/>
      <c r="F25" s="153"/>
      <c r="G25" s="158"/>
      <c r="H25" s="78"/>
      <c r="I25" s="76"/>
      <c r="L25" s="133" t="s">
        <v>145</v>
      </c>
      <c r="M25" s="133" t="s">
        <v>146</v>
      </c>
    </row>
    <row r="26" spans="1:13" x14ac:dyDescent="0.25">
      <c r="B26" s="152" t="s">
        <v>19</v>
      </c>
      <c r="C26" s="152"/>
      <c r="D26" s="152"/>
      <c r="E26" s="152"/>
      <c r="F26" s="152"/>
      <c r="G26" s="153"/>
      <c r="H26" s="36"/>
      <c r="L26" t="s">
        <v>147</v>
      </c>
      <c r="M26" t="s">
        <v>148</v>
      </c>
    </row>
    <row r="27" spans="1:13" x14ac:dyDescent="0.25">
      <c r="B27" s="154"/>
      <c r="C27" s="154"/>
      <c r="D27" s="154"/>
      <c r="E27" s="152" t="s">
        <v>20</v>
      </c>
      <c r="F27" s="152"/>
      <c r="G27" s="159"/>
      <c r="H27" s="75"/>
      <c r="L27" t="s">
        <v>149</v>
      </c>
      <c r="M27" t="s">
        <v>150</v>
      </c>
    </row>
    <row r="28" spans="1:13" x14ac:dyDescent="0.25">
      <c r="B28" t="s">
        <v>21</v>
      </c>
      <c r="D28" s="8" t="s">
        <v>22</v>
      </c>
      <c r="E28" s="9"/>
      <c r="F28" s="155" t="s">
        <v>23</v>
      </c>
      <c r="G28" s="156"/>
      <c r="H28" s="165"/>
      <c r="I28" s="166"/>
      <c r="L28" t="s">
        <v>151</v>
      </c>
      <c r="M28" t="s">
        <v>152</v>
      </c>
    </row>
    <row r="29" spans="1:13" x14ac:dyDescent="0.25">
      <c r="B29" s="152" t="s">
        <v>24</v>
      </c>
      <c r="C29" s="152"/>
      <c r="D29" s="152"/>
      <c r="E29" s="152"/>
      <c r="F29" s="152"/>
      <c r="G29" s="159"/>
      <c r="H29" s="32"/>
      <c r="L29" t="s">
        <v>153</v>
      </c>
      <c r="M29" t="s">
        <v>154</v>
      </c>
    </row>
    <row r="30" spans="1:13" x14ac:dyDescent="0.25">
      <c r="A30" s="160" t="s">
        <v>25</v>
      </c>
      <c r="B30" s="160"/>
      <c r="C30" s="160"/>
      <c r="D30" s="160"/>
      <c r="E30" s="160"/>
      <c r="F30" s="160"/>
      <c r="G30" s="160"/>
      <c r="H30" s="160"/>
      <c r="I30" s="160"/>
      <c r="J30" s="160"/>
      <c r="L30" t="s">
        <v>155</v>
      </c>
    </row>
    <row r="31" spans="1:13" x14ac:dyDescent="0.25">
      <c r="A31" s="6" t="s">
        <v>74</v>
      </c>
      <c r="B31" s="6"/>
      <c r="C31" s="6"/>
      <c r="D31" s="6"/>
      <c r="E31" s="6"/>
      <c r="F31" s="6"/>
      <c r="G31" s="6"/>
      <c r="H31" s="6"/>
      <c r="I31" s="6"/>
      <c r="J31" s="6"/>
      <c r="L31" t="s">
        <v>156</v>
      </c>
    </row>
    <row r="32" spans="1:13" x14ac:dyDescent="0.25">
      <c r="B32" s="44"/>
      <c r="C32" s="44"/>
      <c r="D32" s="177" t="s">
        <v>68</v>
      </c>
      <c r="E32" s="164"/>
      <c r="F32" s="68"/>
      <c r="G32" s="46" t="s">
        <v>76</v>
      </c>
      <c r="H32" s="71"/>
      <c r="I32" s="43"/>
      <c r="L32" t="s">
        <v>157</v>
      </c>
    </row>
    <row r="33" spans="1:12" x14ac:dyDescent="0.25">
      <c r="A33" s="44"/>
      <c r="B33" s="44"/>
      <c r="C33" s="96"/>
      <c r="E33" s="94" t="s">
        <v>69</v>
      </c>
      <c r="F33" s="39">
        <f>IF(F9="N",55*INT((H24+H25)-(H15+H16)),55*INT((H24+H25)-(H15+H16)))</f>
        <v>0</v>
      </c>
      <c r="G33" s="182" t="s">
        <v>67</v>
      </c>
      <c r="H33" s="183"/>
      <c r="I33" s="43"/>
      <c r="L33" t="s">
        <v>158</v>
      </c>
    </row>
    <row r="34" spans="1:12" x14ac:dyDescent="0.25">
      <c r="B34" s="44"/>
      <c r="C34" s="44"/>
      <c r="D34" s="95"/>
      <c r="E34" s="92" t="s">
        <v>70</v>
      </c>
      <c r="F34" s="69"/>
      <c r="G34" s="46" t="s">
        <v>76</v>
      </c>
      <c r="H34" s="72"/>
      <c r="I34" s="43"/>
      <c r="L34" t="s">
        <v>159</v>
      </c>
    </row>
    <row r="35" spans="1:12" x14ac:dyDescent="0.25">
      <c r="B35" s="44"/>
      <c r="C35" s="44"/>
      <c r="D35" s="177" t="s">
        <v>71</v>
      </c>
      <c r="E35" s="178"/>
      <c r="F35" s="70"/>
      <c r="G35" s="46" t="s">
        <v>76</v>
      </c>
      <c r="H35" s="71"/>
      <c r="I35" s="43"/>
      <c r="L35" t="s">
        <v>160</v>
      </c>
    </row>
    <row r="36" spans="1:12" x14ac:dyDescent="0.25">
      <c r="B36" s="44"/>
      <c r="C36" s="44"/>
      <c r="D36" s="177" t="s">
        <v>72</v>
      </c>
      <c r="E36" s="178"/>
      <c r="F36" s="69"/>
      <c r="G36" s="46" t="s">
        <v>76</v>
      </c>
      <c r="H36" s="72"/>
      <c r="I36" s="43"/>
      <c r="L36" t="s">
        <v>161</v>
      </c>
    </row>
    <row r="37" spans="1:12" x14ac:dyDescent="0.25">
      <c r="B37" s="44"/>
      <c r="C37" s="44"/>
      <c r="D37" s="177" t="s">
        <v>73</v>
      </c>
      <c r="E37" s="164"/>
      <c r="F37" s="70"/>
      <c r="G37" s="46" t="s">
        <v>76</v>
      </c>
      <c r="H37" s="113"/>
      <c r="I37" s="43"/>
      <c r="L37" t="s">
        <v>162</v>
      </c>
    </row>
    <row r="38" spans="1:12" x14ac:dyDescent="0.25">
      <c r="B38" s="44"/>
      <c r="C38" s="44"/>
      <c r="D38" s="177" t="s">
        <v>106</v>
      </c>
      <c r="E38" s="164"/>
      <c r="F38" s="70"/>
      <c r="G38" s="112"/>
      <c r="H38" s="46"/>
      <c r="I38" s="43"/>
      <c r="L38" t="s">
        <v>163</v>
      </c>
    </row>
    <row r="39" spans="1:12" x14ac:dyDescent="0.25">
      <c r="E39" t="s">
        <v>26</v>
      </c>
      <c r="F39" s="49">
        <f>SUMIF(H32:H38,"&lt;&gt;Y",F32:F38)</f>
        <v>0</v>
      </c>
      <c r="G39" s="73"/>
      <c r="H39" s="45"/>
      <c r="I39" s="45"/>
      <c r="J39" s="45"/>
    </row>
    <row r="40" spans="1:12" x14ac:dyDescent="0.25">
      <c r="A40" s="179" t="s">
        <v>174</v>
      </c>
      <c r="B40" s="179"/>
      <c r="C40" s="179"/>
      <c r="D40" s="179"/>
      <c r="E40" s="179"/>
      <c r="F40" s="179"/>
      <c r="G40" s="180"/>
      <c r="H40" s="180"/>
      <c r="I40" s="180"/>
      <c r="J40" s="181"/>
    </row>
    <row r="41" spans="1:12" x14ac:dyDescent="0.25">
      <c r="A41" s="6" t="s">
        <v>27</v>
      </c>
      <c r="B41" s="6"/>
      <c r="C41" s="6"/>
      <c r="D41" s="6"/>
      <c r="E41" s="6"/>
      <c r="F41" s="6"/>
      <c r="G41" s="6"/>
      <c r="H41" s="6"/>
      <c r="I41" s="6"/>
      <c r="J41" s="6"/>
    </row>
    <row r="42" spans="1:12" x14ac:dyDescent="0.25">
      <c r="D42" s="38">
        <f>H20+H29</f>
        <v>0</v>
      </c>
      <c r="E42" t="s">
        <v>28</v>
      </c>
      <c r="F42" s="13">
        <f>IF(F12="Y",0.56,0.56)</f>
        <v>0.56000000000000005</v>
      </c>
      <c r="G42" t="s">
        <v>29</v>
      </c>
      <c r="H42" s="39">
        <f>D42*F42</f>
        <v>0</v>
      </c>
    </row>
    <row r="44" spans="1:12" x14ac:dyDescent="0.25">
      <c r="A44" s="6" t="s">
        <v>47</v>
      </c>
      <c r="B44" s="6"/>
      <c r="C44" s="6"/>
      <c r="D44" s="6"/>
      <c r="E44" s="6"/>
      <c r="F44" s="6"/>
      <c r="G44" s="6"/>
      <c r="H44" s="6"/>
      <c r="I44" s="6"/>
      <c r="J44" s="6"/>
    </row>
    <row r="45" spans="1:12" x14ac:dyDescent="0.25">
      <c r="A45" s="17"/>
      <c r="B45" s="17"/>
      <c r="C45" s="17"/>
      <c r="D45" s="17"/>
      <c r="E45" s="17"/>
      <c r="F45" s="17"/>
      <c r="G45" s="17"/>
      <c r="H45" s="39">
        <f>H42+F39</f>
        <v>0</v>
      </c>
      <c r="I45" s="18"/>
      <c r="J45" s="18"/>
    </row>
    <row r="46" spans="1:12" x14ac:dyDescent="0.25">
      <c r="A46" s="18"/>
      <c r="B46" s="18"/>
      <c r="C46" s="18"/>
      <c r="D46" s="18"/>
      <c r="E46" s="19" t="s">
        <v>48</v>
      </c>
      <c r="F46" s="20">
        <f>IF(F11="N",0,ROUNDUP(H45*0.8,2))</f>
        <v>0</v>
      </c>
      <c r="G46" s="18"/>
      <c r="H46" s="33"/>
      <c r="I46" s="18"/>
      <c r="J46" s="18"/>
    </row>
    <row r="47" spans="1:12" x14ac:dyDescent="0.25">
      <c r="A47" s="18"/>
      <c r="B47" s="18"/>
      <c r="C47" s="18"/>
      <c r="D47" s="18"/>
      <c r="E47" s="19"/>
      <c r="F47" s="54"/>
      <c r="G47" s="26"/>
      <c r="H47" s="18"/>
      <c r="I47" s="18"/>
      <c r="J47" s="18"/>
    </row>
    <row r="48" spans="1:12" x14ac:dyDescent="0.25">
      <c r="A48" s="161" t="s">
        <v>167</v>
      </c>
      <c r="B48" s="161"/>
      <c r="C48" s="161"/>
      <c r="D48" s="161"/>
      <c r="E48" s="161"/>
      <c r="F48" s="161"/>
      <c r="G48" s="161"/>
      <c r="H48" s="161"/>
      <c r="I48" s="161"/>
      <c r="J48" s="161"/>
    </row>
    <row r="49" spans="1:11" x14ac:dyDescent="0.25">
      <c r="A49" s="161" t="s">
        <v>49</v>
      </c>
      <c r="B49" s="161"/>
      <c r="C49" s="161"/>
      <c r="D49" s="161"/>
      <c r="E49" s="161"/>
      <c r="F49" s="161"/>
      <c r="G49" s="161"/>
      <c r="H49" s="161"/>
      <c r="I49" s="161"/>
      <c r="J49" s="161"/>
    </row>
    <row r="50" spans="1:11" x14ac:dyDescent="0.25">
      <c r="A50" s="18"/>
      <c r="B50" s="18"/>
      <c r="C50" s="21" t="s">
        <v>50</v>
      </c>
      <c r="D50" s="22" t="s">
        <v>51</v>
      </c>
      <c r="E50" s="22"/>
      <c r="F50" s="22"/>
      <c r="G50" s="23"/>
      <c r="H50" s="22"/>
      <c r="I50" s="22"/>
      <c r="J50" s="18"/>
    </row>
    <row r="51" spans="1:11" x14ac:dyDescent="0.25">
      <c r="A51" s="18"/>
      <c r="B51" s="18"/>
      <c r="C51" s="21" t="s">
        <v>50</v>
      </c>
      <c r="D51" s="24" t="s">
        <v>52</v>
      </c>
      <c r="E51" s="24"/>
      <c r="F51" s="24"/>
      <c r="G51" s="24"/>
      <c r="H51" s="24"/>
      <c r="I51" s="24"/>
      <c r="J51" s="18"/>
      <c r="K51" s="16"/>
    </row>
    <row r="52" spans="1:11" x14ac:dyDescent="0.25">
      <c r="A52" s="18"/>
      <c r="B52" s="18"/>
      <c r="C52" s="18"/>
      <c r="D52" s="18"/>
      <c r="E52" s="18"/>
      <c r="F52" s="18"/>
      <c r="G52" s="18"/>
      <c r="H52" s="18"/>
      <c r="I52" s="18"/>
      <c r="J52" s="18"/>
    </row>
    <row r="53" spans="1:11" x14ac:dyDescent="0.25">
      <c r="A53" s="162" t="s">
        <v>53</v>
      </c>
      <c r="B53" s="162"/>
      <c r="C53" s="162"/>
      <c r="D53" s="25"/>
      <c r="E53" s="25"/>
      <c r="F53" s="25"/>
      <c r="G53" s="19" t="s">
        <v>54</v>
      </c>
      <c r="H53" s="25"/>
      <c r="I53" s="25"/>
      <c r="J53" s="18"/>
    </row>
    <row r="54" spans="1:11" ht="15.75" customHeight="1" x14ac:dyDescent="0.25">
      <c r="A54" s="18"/>
      <c r="B54" s="18"/>
      <c r="C54" s="18"/>
      <c r="D54" s="26"/>
      <c r="E54" s="26"/>
      <c r="F54" s="26"/>
      <c r="G54" s="19"/>
      <c r="H54" s="26"/>
      <c r="I54" s="26"/>
      <c r="J54" s="18"/>
    </row>
    <row r="55" spans="1:11" x14ac:dyDescent="0.25">
      <c r="A55" s="157" t="s">
        <v>55</v>
      </c>
      <c r="B55" s="157"/>
      <c r="C55" s="157"/>
      <c r="D55" s="157" t="s">
        <v>56</v>
      </c>
      <c r="E55" s="157"/>
      <c r="F55" s="157"/>
      <c r="G55" s="14"/>
      <c r="H55" s="157" t="s">
        <v>54</v>
      </c>
      <c r="I55" s="157"/>
      <c r="J55" s="14"/>
    </row>
    <row r="56" spans="1:11" x14ac:dyDescent="0.25">
      <c r="A56" s="151" t="str">
        <f>IF(H21="N","Department Head: By signing below I acknowledge that I have reviewed employee's personal vehicle insurance &amp; approved use of a personal vehicle for City business.","")</f>
        <v/>
      </c>
      <c r="B56" s="151"/>
      <c r="C56" s="151"/>
      <c r="D56" s="151"/>
      <c r="E56" s="151"/>
      <c r="F56" s="151"/>
      <c r="G56" s="151"/>
      <c r="H56" s="151"/>
      <c r="I56" s="151"/>
      <c r="J56" s="151"/>
    </row>
    <row r="57" spans="1:11" x14ac:dyDescent="0.25">
      <c r="A57" s="27" t="s">
        <v>57</v>
      </c>
      <c r="B57" s="27"/>
      <c r="C57" s="27"/>
      <c r="D57" s="28"/>
      <c r="E57" s="28"/>
      <c r="F57" s="28"/>
      <c r="G57" s="27"/>
      <c r="H57" s="28"/>
      <c r="I57" s="28"/>
      <c r="J57" s="27"/>
    </row>
    <row r="58" spans="1:11" ht="27" customHeight="1" x14ac:dyDescent="0.25">
      <c r="A58" s="27" t="s">
        <v>58</v>
      </c>
      <c r="B58" s="27"/>
      <c r="C58" s="27"/>
      <c r="D58" s="28"/>
      <c r="E58" s="28"/>
      <c r="F58" s="28"/>
      <c r="G58" s="27"/>
      <c r="H58" s="28"/>
      <c r="I58" s="28"/>
      <c r="J58" s="27"/>
    </row>
    <row r="59" spans="1:11" ht="27" customHeight="1" x14ac:dyDescent="0.25">
      <c r="A59" s="27" t="s">
        <v>168</v>
      </c>
      <c r="B59" s="27"/>
      <c r="C59" s="27"/>
      <c r="D59" s="28"/>
      <c r="E59" s="28"/>
      <c r="F59" s="28"/>
      <c r="G59" s="27"/>
      <c r="H59" s="28"/>
      <c r="I59" s="28"/>
      <c r="J59" s="27"/>
    </row>
    <row r="60" spans="1:11" x14ac:dyDescent="0.25">
      <c r="A60" s="27"/>
      <c r="B60" s="27"/>
      <c r="C60" s="27"/>
      <c r="D60" s="27"/>
      <c r="E60" s="27"/>
      <c r="F60" s="27"/>
      <c r="G60" s="27"/>
      <c r="H60" s="27"/>
      <c r="I60" s="27"/>
      <c r="J60" s="27"/>
    </row>
    <row r="67" ht="15" customHeight="1" x14ac:dyDescent="0.25"/>
    <row r="68" ht="15" customHeight="1" x14ac:dyDescent="0.25"/>
    <row r="77" ht="24.75" customHeight="1" x14ac:dyDescent="0.25"/>
    <row r="78" ht="21.75" customHeight="1" x14ac:dyDescent="0.25"/>
    <row r="79" ht="21.75" customHeight="1" x14ac:dyDescent="0.25"/>
    <row r="80" ht="21.75" customHeight="1" x14ac:dyDescent="0.25"/>
    <row r="81" ht="8.25" customHeight="1" x14ac:dyDescent="0.25"/>
  </sheetData>
  <sheetProtection selectLockedCells="1"/>
  <mergeCells count="46">
    <mergeCell ref="B29:G29"/>
    <mergeCell ref="A30:J30"/>
    <mergeCell ref="A48:J48"/>
    <mergeCell ref="B26:G26"/>
    <mergeCell ref="B27:D27"/>
    <mergeCell ref="F28:G28"/>
    <mergeCell ref="D32:E32"/>
    <mergeCell ref="G33:H33"/>
    <mergeCell ref="A55:C55"/>
    <mergeCell ref="D55:F55"/>
    <mergeCell ref="H55:I55"/>
    <mergeCell ref="A56:J56"/>
    <mergeCell ref="D35:E35"/>
    <mergeCell ref="D36:E36"/>
    <mergeCell ref="D37:E37"/>
    <mergeCell ref="D38:E38"/>
    <mergeCell ref="A40:J40"/>
    <mergeCell ref="A49:J49"/>
    <mergeCell ref="A53:C53"/>
    <mergeCell ref="D7:G7"/>
    <mergeCell ref="A8:C8"/>
    <mergeCell ref="A9:E9"/>
    <mergeCell ref="A10:E10"/>
    <mergeCell ref="A3:J3"/>
    <mergeCell ref="A5:C5"/>
    <mergeCell ref="D5:E5"/>
    <mergeCell ref="A6:C6"/>
    <mergeCell ref="D6:G6"/>
    <mergeCell ref="A4:J4"/>
    <mergeCell ref="A7:C7"/>
    <mergeCell ref="H19:I19"/>
    <mergeCell ref="H28:I28"/>
    <mergeCell ref="A11:E11"/>
    <mergeCell ref="B15:G15"/>
    <mergeCell ref="B16:G16"/>
    <mergeCell ref="B17:G17"/>
    <mergeCell ref="E18:G18"/>
    <mergeCell ref="B19:D19"/>
    <mergeCell ref="B20:G20"/>
    <mergeCell ref="B21:G21"/>
    <mergeCell ref="B24:G24"/>
    <mergeCell ref="B18:D18"/>
    <mergeCell ref="B25:G25"/>
    <mergeCell ref="E27:G27"/>
    <mergeCell ref="A12:E12"/>
    <mergeCell ref="G12:J12"/>
  </mergeCells>
  <dataValidations count="13">
    <dataValidation type="list" allowBlank="1" showInputMessage="1" showErrorMessage="1" sqref="H26 H34:H37 H17 H32 F11:F12" xr:uid="{00000000-0002-0000-0300-000000000000}">
      <formula1>$L$21:$L$22</formula1>
    </dataValidation>
    <dataValidation type="list" allowBlank="1" showInputMessage="1" showErrorMessage="1" errorTitle="Yes or No In State" error="You can only enter Y or N" sqref="F9" xr:uid="{00000000-0002-0000-0300-000001000000}">
      <formula1>$L$21:$L$22</formula1>
    </dataValidation>
    <dataValidation type="list" allowBlank="1" showInputMessage="1" showErrorMessage="1" errorTitle="Yes or No SF" error="You can only enter Y or N" sqref="F10" xr:uid="{00000000-0002-0000-0300-000002000000}">
      <formula1>$L$21:$L$22</formula1>
    </dataValidation>
    <dataValidation type="list" allowBlank="1" showInputMessage="1" showErrorMessage="1" promptTitle="Personal Vehicle" prompt="Pursuant to Section 5.8 of the County Vehicle Policy, use of personal vehicles for County purposes is discouraged. Further, employees using personal vehicles must be insured and must provide proof of insurance to the immediate supervisor prior to travel." sqref="H21" xr:uid="{00000000-0002-0000-0300-000003000000}">
      <formula1>$L$21:$L$22</formula1>
    </dataValidation>
    <dataValidation allowBlank="1" showInputMessage="1" showErrorMessage="1" promptTitle="Travel To" prompt="All time entered must be justified by documentation (i.e. you cannot file for three hours of drive time to go to a meeting in Albuquerque)" sqref="H19" xr:uid="{00000000-0002-0000-0300-000004000000}"/>
    <dataValidation allowBlank="1" showInputMessage="1" showErrorMessage="1" promptTitle="Returning From" prompt="All times entered must be justified by documentation (i.e. you cannot file for three hours of drive time to return from a meeting in Albuquerque)" sqref="H28" xr:uid="{00000000-0002-0000-0300-000005000000}"/>
    <dataValidation allowBlank="1" showInputMessage="1" showErrorMessage="1" promptTitle="Miles From Post" prompt="These miles are calculated from your post and not your home or other location. If you work in the Courthouse, that is your starting point to calculate mileage." sqref="H20" xr:uid="{00000000-0002-0000-0300-000006000000}"/>
    <dataValidation allowBlank="1" showInputMessage="1" showErrorMessage="1" promptTitle="Miles To Post" prompt="These miles are calculated for returning to your post and not your home or other location. If you work in the Courthouse, that is your ending point to calculate mileage." sqref="H29" xr:uid="{00000000-0002-0000-0300-000007000000}"/>
    <dataValidation allowBlank="1" showInputMessage="1" sqref="I17:I18" xr:uid="{00000000-0002-0000-0300-000008000000}"/>
    <dataValidation allowBlank="1" showInputMessage="1" showErrorMessage="1" promptTitle="Syntax" prompt="MM/DD/YYYY" sqref="H15 H24" xr:uid="{00000000-0002-0000-0300-000009000000}"/>
    <dataValidation allowBlank="1" showInputMessage="1" showErrorMessage="1" promptTitle="Syntax" prompt="HH:MM_x000a_24 Hour Time" sqref="H25 H16" xr:uid="{00000000-0002-0000-0300-00000A000000}"/>
    <dataValidation type="list" errorStyle="warning" allowBlank="1" showInputMessage="1" showErrorMessage="1" errorTitle="Fund Selection" error="You have used a fund not available on the drop down menu. Do you want to proceed?" sqref="D8" xr:uid="{00000000-0002-0000-0300-00000B000000}">
      <formula1>$L$26:$L$38</formula1>
    </dataValidation>
    <dataValidation type="list" allowBlank="1" showInputMessage="1" showErrorMessage="1" sqref="E8" xr:uid="{9B080C05-EC93-425F-B7CF-EC09820AE680}">
      <formula1>$M$26:$M$29</formula1>
    </dataValidation>
  </dataValidations>
  <hyperlinks>
    <hyperlink ref="F28:G28" r:id="rId1" display="Click Here for Map" xr:uid="{00000000-0004-0000-0300-000000000000}"/>
  </hyperlinks>
  <printOptions horizontalCentered="1"/>
  <pageMargins left="0" right="0" top="0" bottom="0" header="0.3" footer="0.3"/>
  <pageSetup scale="83"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000"/>
    <pageSetUpPr fitToPage="1"/>
  </sheetPr>
  <dimension ref="A1:M79"/>
  <sheetViews>
    <sheetView showGridLines="0" zoomScaleNormal="100" zoomScaleSheetLayoutView="100" workbookViewId="0">
      <selection activeCell="F31" sqref="F31"/>
    </sheetView>
  </sheetViews>
  <sheetFormatPr defaultRowHeight="15" x14ac:dyDescent="0.25"/>
  <cols>
    <col min="1" max="1" width="2.7109375" customWidth="1"/>
    <col min="2" max="2" width="4.5703125" customWidth="1"/>
    <col min="3" max="3" width="10.5703125" customWidth="1"/>
    <col min="4" max="4" width="27" customWidth="1"/>
    <col min="5" max="5" width="15.42578125" customWidth="1"/>
    <col min="6" max="6" width="14.5703125" customWidth="1"/>
    <col min="7" max="7" width="12.5703125" customWidth="1"/>
    <col min="8" max="8" width="12.28515625" customWidth="1"/>
    <col min="9" max="9" width="9.140625" customWidth="1"/>
    <col min="10" max="10" width="13" customWidth="1"/>
    <col min="11" max="11" width="2.5703125" customWidth="1"/>
    <col min="12" max="12" width="28.42578125" hidden="1" customWidth="1"/>
    <col min="13" max="13" width="21.42578125" hidden="1" customWidth="1"/>
    <col min="14" max="14" width="13.28515625" bestFit="1" customWidth="1"/>
  </cols>
  <sheetData>
    <row r="1" spans="1:13" ht="23.25" x14ac:dyDescent="0.35">
      <c r="A1" s="61" t="s">
        <v>173</v>
      </c>
      <c r="B1" s="57"/>
      <c r="C1" s="57"/>
      <c r="D1" s="57"/>
      <c r="E1" s="57"/>
      <c r="F1" s="57"/>
      <c r="G1" s="57"/>
      <c r="H1" s="57"/>
      <c r="I1" s="57"/>
      <c r="J1" s="58" t="s">
        <v>126</v>
      </c>
    </row>
    <row r="2" spans="1:13" ht="6.75" customHeight="1" x14ac:dyDescent="0.35">
      <c r="A2" s="2"/>
      <c r="J2" s="3"/>
    </row>
    <row r="3" spans="1:13" ht="25.5" customHeight="1" x14ac:dyDescent="0.25">
      <c r="A3" s="171" t="s">
        <v>102</v>
      </c>
      <c r="B3" s="171"/>
      <c r="C3" s="171"/>
      <c r="D3" s="171"/>
      <c r="E3" s="171"/>
      <c r="F3" s="171"/>
      <c r="G3" s="171"/>
      <c r="H3" s="171"/>
      <c r="I3" s="171"/>
      <c r="J3" s="171"/>
    </row>
    <row r="4" spans="1:13" x14ac:dyDescent="0.25">
      <c r="A4" s="152" t="s">
        <v>0</v>
      </c>
      <c r="B4" s="152"/>
      <c r="C4" s="159"/>
      <c r="D4" s="176" t="str">
        <f>IF('ACTUALS Travel Request Form'!D5:E5=0," ",'ACTUALS Travel Request Form'!D5:E5)</f>
        <v xml:space="preserve"> </v>
      </c>
      <c r="E4" s="176"/>
    </row>
    <row r="5" spans="1:13" x14ac:dyDescent="0.25">
      <c r="A5" s="152" t="s">
        <v>1</v>
      </c>
      <c r="B5" s="152"/>
      <c r="C5" s="159"/>
      <c r="D5" s="176" t="str">
        <f>IF('ACTUALS Travel Request Form'!D6:G6=0," ",'ACTUALS Travel Request Form'!D6:G6)</f>
        <v xml:space="preserve"> </v>
      </c>
      <c r="E5" s="176"/>
      <c r="F5" s="176"/>
      <c r="G5" s="176"/>
    </row>
    <row r="6" spans="1:13" x14ac:dyDescent="0.25">
      <c r="A6" s="152" t="s">
        <v>2</v>
      </c>
      <c r="B6" s="152"/>
      <c r="C6" s="159"/>
      <c r="D6" s="176" t="str">
        <f>IF('ACTUALS Travel Request Form'!D7:G7=0," ",'ACTUALS Travel Request Form'!D7:G7)</f>
        <v xml:space="preserve"> </v>
      </c>
      <c r="E6" s="176"/>
      <c r="F6" s="176"/>
      <c r="G6" s="176"/>
    </row>
    <row r="7" spans="1:13" x14ac:dyDescent="0.25">
      <c r="A7" s="152" t="s">
        <v>3</v>
      </c>
      <c r="B7" s="152"/>
      <c r="C7" s="159"/>
      <c r="D7" s="89"/>
      <c r="E7" s="136"/>
    </row>
    <row r="8" spans="1:13" x14ac:dyDescent="0.25">
      <c r="A8" s="152" t="s">
        <v>4</v>
      </c>
      <c r="B8" s="152"/>
      <c r="C8" s="152"/>
      <c r="D8" s="152"/>
      <c r="E8" s="159"/>
      <c r="F8" s="90" t="str">
        <f>IF('ACTUALS Travel Request Form'!F9=0," ",'ACTUALS Travel Request Form'!F9)</f>
        <v xml:space="preserve"> </v>
      </c>
      <c r="G8" s="4"/>
    </row>
    <row r="9" spans="1:13" x14ac:dyDescent="0.25">
      <c r="A9" s="152" t="s">
        <v>6</v>
      </c>
      <c r="B9" s="152"/>
      <c r="C9" s="152"/>
      <c r="D9" s="152"/>
      <c r="E9" s="159"/>
      <c r="F9" s="90" t="str">
        <f>IF('ACTUALS Travel Request Form'!F10=0," ",'ACTUALS Travel Request Form'!F10)</f>
        <v xml:space="preserve"> </v>
      </c>
      <c r="G9" s="50"/>
    </row>
    <row r="10" spans="1:13" x14ac:dyDescent="0.25">
      <c r="A10" s="152" t="s">
        <v>109</v>
      </c>
      <c r="B10" s="152"/>
      <c r="C10" s="152"/>
      <c r="D10" s="152"/>
      <c r="E10" s="158"/>
      <c r="F10" s="90" t="str">
        <f>IF('ACTUALS Travel Request Form'!F12=0," ",'ACTUALS Travel Request Form'!F12)</f>
        <v xml:space="preserve"> </v>
      </c>
      <c r="G10" s="169" t="s">
        <v>110</v>
      </c>
      <c r="H10" s="170"/>
      <c r="I10" s="170"/>
      <c r="J10" s="170"/>
      <c r="K10" s="5"/>
    </row>
    <row r="11" spans="1:13" x14ac:dyDescent="0.25">
      <c r="A11" s="6" t="s">
        <v>9</v>
      </c>
      <c r="B11" s="6"/>
      <c r="C11" s="6"/>
      <c r="D11" s="6"/>
      <c r="E11" s="6"/>
      <c r="F11" s="6"/>
      <c r="G11" s="6"/>
      <c r="H11" s="6"/>
      <c r="I11" s="6"/>
      <c r="J11" s="6"/>
    </row>
    <row r="12" spans="1:13" x14ac:dyDescent="0.25">
      <c r="B12" t="s">
        <v>10</v>
      </c>
      <c r="L12" s="37"/>
    </row>
    <row r="13" spans="1:13" x14ac:dyDescent="0.25">
      <c r="B13" s="152" t="s">
        <v>54</v>
      </c>
      <c r="C13" s="152"/>
      <c r="D13" s="152"/>
      <c r="E13" s="152"/>
      <c r="F13" s="152"/>
      <c r="G13" s="158"/>
      <c r="H13" s="77"/>
      <c r="L13" s="37"/>
    </row>
    <row r="14" spans="1:13" x14ac:dyDescent="0.25">
      <c r="B14" s="152" t="s">
        <v>59</v>
      </c>
      <c r="C14" s="152"/>
      <c r="D14" s="152"/>
      <c r="E14" s="152"/>
      <c r="F14" s="152"/>
      <c r="G14" s="158"/>
      <c r="H14" s="78"/>
      <c r="I14" s="76"/>
      <c r="L14" s="7"/>
      <c r="M14" s="1"/>
    </row>
    <row r="15" spans="1:13" x14ac:dyDescent="0.25">
      <c r="B15" s="152" t="s">
        <v>11</v>
      </c>
      <c r="C15" s="152"/>
      <c r="D15" s="152"/>
      <c r="E15" s="152"/>
      <c r="F15" s="152"/>
      <c r="G15" s="158"/>
      <c r="H15" s="36"/>
      <c r="I15" s="66"/>
    </row>
    <row r="16" spans="1:13" x14ac:dyDescent="0.25">
      <c r="B16" s="154"/>
      <c r="C16" s="154"/>
      <c r="D16" s="154"/>
      <c r="E16" s="168" t="s">
        <v>12</v>
      </c>
      <c r="F16" s="168"/>
      <c r="G16" s="175"/>
      <c r="H16" s="75"/>
      <c r="I16" s="66"/>
    </row>
    <row r="17" spans="1:13" x14ac:dyDescent="0.25">
      <c r="B17" s="152" t="s">
        <v>13</v>
      </c>
      <c r="C17" s="152"/>
      <c r="D17" s="167"/>
      <c r="E17" s="8" t="s">
        <v>14</v>
      </c>
      <c r="F17" s="9"/>
      <c r="G17" s="74"/>
      <c r="H17" s="165"/>
      <c r="I17" s="166"/>
      <c r="L17" t="s">
        <v>8</v>
      </c>
      <c r="M17">
        <f>IF(L17="Actuals",1,0)</f>
        <v>1</v>
      </c>
    </row>
    <row r="18" spans="1:13" x14ac:dyDescent="0.25">
      <c r="B18" s="152" t="s">
        <v>16</v>
      </c>
      <c r="C18" s="152"/>
      <c r="D18" s="152"/>
      <c r="E18" s="152"/>
      <c r="F18" s="152"/>
      <c r="G18" s="159"/>
      <c r="H18" s="32"/>
      <c r="L18" t="s">
        <v>15</v>
      </c>
    </row>
    <row r="19" spans="1:13" x14ac:dyDescent="0.25">
      <c r="B19" s="152" t="s">
        <v>166</v>
      </c>
      <c r="C19" s="152"/>
      <c r="D19" s="152"/>
      <c r="E19" s="152"/>
      <c r="F19" s="152"/>
      <c r="G19" s="159"/>
      <c r="H19" s="31"/>
      <c r="L19" t="s">
        <v>5</v>
      </c>
    </row>
    <row r="20" spans="1:13" x14ac:dyDescent="0.25">
      <c r="A20" s="6" t="s">
        <v>17</v>
      </c>
      <c r="B20" s="6"/>
      <c r="C20" s="6"/>
      <c r="D20" s="6"/>
      <c r="E20" s="6"/>
      <c r="F20" s="6"/>
      <c r="G20" s="6"/>
      <c r="H20" s="6"/>
      <c r="I20" s="6"/>
      <c r="J20" s="6"/>
      <c r="L20" t="s">
        <v>7</v>
      </c>
    </row>
    <row r="21" spans="1:13" x14ac:dyDescent="0.25">
      <c r="A21" s="10"/>
      <c r="B21" t="s">
        <v>18</v>
      </c>
      <c r="C21" s="34"/>
    </row>
    <row r="22" spans="1:13" x14ac:dyDescent="0.25">
      <c r="A22" s="10"/>
      <c r="B22" s="153" t="s">
        <v>54</v>
      </c>
      <c r="C22" s="153"/>
      <c r="D22" s="153"/>
      <c r="E22" s="153"/>
      <c r="F22" s="153"/>
      <c r="G22" s="158"/>
      <c r="H22" s="77"/>
      <c r="I22" s="1"/>
    </row>
    <row r="23" spans="1:13" x14ac:dyDescent="0.25">
      <c r="B23" s="153" t="s">
        <v>59</v>
      </c>
      <c r="C23" s="153"/>
      <c r="D23" s="153"/>
      <c r="E23" s="153"/>
      <c r="F23" s="153"/>
      <c r="G23" s="158"/>
      <c r="H23" s="78"/>
      <c r="I23" s="76"/>
      <c r="L23" s="11"/>
    </row>
    <row r="24" spans="1:13" ht="21" x14ac:dyDescent="0.35">
      <c r="B24" s="152" t="s">
        <v>19</v>
      </c>
      <c r="C24" s="152"/>
      <c r="D24" s="152"/>
      <c r="E24" s="152"/>
      <c r="F24" s="152"/>
      <c r="G24" s="153"/>
      <c r="H24" s="36"/>
      <c r="L24" s="133" t="s">
        <v>145</v>
      </c>
      <c r="M24" s="133" t="s">
        <v>146</v>
      </c>
    </row>
    <row r="25" spans="1:13" x14ac:dyDescent="0.25">
      <c r="B25" s="154"/>
      <c r="C25" s="154"/>
      <c r="D25" s="154"/>
      <c r="E25" s="152" t="s">
        <v>20</v>
      </c>
      <c r="F25" s="152"/>
      <c r="G25" s="159"/>
      <c r="H25" s="75"/>
      <c r="L25" t="s">
        <v>147</v>
      </c>
      <c r="M25" t="s">
        <v>148</v>
      </c>
    </row>
    <row r="26" spans="1:13" x14ac:dyDescent="0.25">
      <c r="B26" t="s">
        <v>21</v>
      </c>
      <c r="D26" s="8" t="s">
        <v>22</v>
      </c>
      <c r="E26" s="9"/>
      <c r="F26" s="155" t="s">
        <v>23</v>
      </c>
      <c r="G26" s="156"/>
      <c r="H26" s="165"/>
      <c r="I26" s="166"/>
      <c r="L26" t="s">
        <v>149</v>
      </c>
      <c r="M26" t="s">
        <v>150</v>
      </c>
    </row>
    <row r="27" spans="1:13" x14ac:dyDescent="0.25">
      <c r="B27" s="152" t="s">
        <v>24</v>
      </c>
      <c r="C27" s="152"/>
      <c r="D27" s="152"/>
      <c r="E27" s="152"/>
      <c r="F27" s="152"/>
      <c r="G27" s="159"/>
      <c r="H27" s="32"/>
      <c r="L27" t="s">
        <v>151</v>
      </c>
      <c r="M27" t="s">
        <v>152</v>
      </c>
    </row>
    <row r="28" spans="1:13" x14ac:dyDescent="0.25">
      <c r="A28" s="160" t="s">
        <v>25</v>
      </c>
      <c r="B28" s="160"/>
      <c r="C28" s="160"/>
      <c r="D28" s="160"/>
      <c r="E28" s="160"/>
      <c r="F28" s="160"/>
      <c r="G28" s="160"/>
      <c r="H28" s="160"/>
      <c r="I28" s="160"/>
      <c r="J28" s="160"/>
      <c r="L28" t="s">
        <v>153</v>
      </c>
      <c r="M28" t="s">
        <v>154</v>
      </c>
    </row>
    <row r="29" spans="1:13" x14ac:dyDescent="0.25">
      <c r="A29" s="6" t="s">
        <v>74</v>
      </c>
      <c r="B29" s="6"/>
      <c r="C29" s="6"/>
      <c r="D29" s="6"/>
      <c r="E29" s="6"/>
      <c r="F29" s="6"/>
      <c r="G29" s="6"/>
      <c r="H29" s="6"/>
      <c r="I29" s="6"/>
      <c r="J29" s="6"/>
      <c r="L29" t="s">
        <v>155</v>
      </c>
    </row>
    <row r="30" spans="1:13" x14ac:dyDescent="0.25">
      <c r="B30" s="44"/>
      <c r="C30" s="44"/>
      <c r="D30" s="177" t="s">
        <v>68</v>
      </c>
      <c r="E30" s="164"/>
      <c r="F30" s="68"/>
      <c r="G30" s="46" t="s">
        <v>76</v>
      </c>
      <c r="H30" s="71"/>
      <c r="I30" s="43"/>
      <c r="L30" t="s">
        <v>156</v>
      </c>
    </row>
    <row r="31" spans="1:13" x14ac:dyDescent="0.25">
      <c r="A31" s="44"/>
      <c r="B31" s="44"/>
      <c r="C31" s="96"/>
      <c r="E31" s="94" t="s">
        <v>69</v>
      </c>
      <c r="F31" s="69"/>
      <c r="G31" s="182" t="s">
        <v>67</v>
      </c>
      <c r="H31" s="183"/>
      <c r="I31" s="43"/>
      <c r="L31" t="s">
        <v>157</v>
      </c>
    </row>
    <row r="32" spans="1:13" x14ac:dyDescent="0.25">
      <c r="B32" s="44"/>
      <c r="C32" s="93"/>
      <c r="D32" s="95"/>
      <c r="E32" s="92" t="s">
        <v>70</v>
      </c>
      <c r="F32" s="69"/>
      <c r="G32" s="46" t="s">
        <v>76</v>
      </c>
      <c r="H32" s="72"/>
      <c r="I32" s="43"/>
      <c r="L32" t="s">
        <v>158</v>
      </c>
    </row>
    <row r="33" spans="1:12" x14ac:dyDescent="0.25">
      <c r="B33" s="44"/>
      <c r="C33" s="44"/>
      <c r="D33" s="177" t="s">
        <v>71</v>
      </c>
      <c r="E33" s="178"/>
      <c r="F33" s="70"/>
      <c r="G33" s="46" t="s">
        <v>76</v>
      </c>
      <c r="H33" s="71"/>
      <c r="I33" s="43"/>
      <c r="L33" t="s">
        <v>159</v>
      </c>
    </row>
    <row r="34" spans="1:12" x14ac:dyDescent="0.25">
      <c r="B34" s="44"/>
      <c r="C34" s="44"/>
      <c r="D34" s="177" t="s">
        <v>72</v>
      </c>
      <c r="E34" s="178"/>
      <c r="F34" s="69"/>
      <c r="G34" s="46" t="s">
        <v>76</v>
      </c>
      <c r="H34" s="71"/>
      <c r="I34" s="43"/>
      <c r="L34" t="s">
        <v>160</v>
      </c>
    </row>
    <row r="35" spans="1:12" x14ac:dyDescent="0.25">
      <c r="B35" s="44"/>
      <c r="C35" s="44"/>
      <c r="D35" s="177" t="s">
        <v>73</v>
      </c>
      <c r="E35" s="164"/>
      <c r="F35" s="70"/>
      <c r="G35" s="46" t="s">
        <v>76</v>
      </c>
      <c r="H35" s="71"/>
      <c r="I35" s="43"/>
      <c r="L35" t="s">
        <v>161</v>
      </c>
    </row>
    <row r="36" spans="1:12" x14ac:dyDescent="0.25">
      <c r="B36" s="44"/>
      <c r="C36" s="44"/>
      <c r="D36" s="177" t="s">
        <v>106</v>
      </c>
      <c r="E36" s="164"/>
      <c r="F36" s="70"/>
      <c r="G36" s="46"/>
      <c r="H36" s="46"/>
      <c r="I36" s="46"/>
      <c r="L36" t="s">
        <v>162</v>
      </c>
    </row>
    <row r="37" spans="1:12" x14ac:dyDescent="0.25">
      <c r="E37" t="s">
        <v>26</v>
      </c>
      <c r="F37" s="49">
        <f>SUM(F30:F36)</f>
        <v>0</v>
      </c>
      <c r="G37" s="112"/>
      <c r="H37" s="46"/>
      <c r="I37" s="45"/>
      <c r="J37" s="45"/>
      <c r="L37" t="s">
        <v>163</v>
      </c>
    </row>
    <row r="38" spans="1:12" x14ac:dyDescent="0.25">
      <c r="A38" s="179" t="s">
        <v>174</v>
      </c>
      <c r="B38" s="179"/>
      <c r="C38" s="179"/>
      <c r="D38" s="179"/>
      <c r="E38" s="179"/>
      <c r="F38" s="179"/>
      <c r="G38" s="180"/>
      <c r="H38" s="180"/>
      <c r="I38" s="180"/>
      <c r="J38" s="181"/>
    </row>
    <row r="39" spans="1:12" x14ac:dyDescent="0.25">
      <c r="A39" s="6" t="s">
        <v>27</v>
      </c>
      <c r="B39" s="6"/>
      <c r="C39" s="6"/>
      <c r="D39" s="6"/>
      <c r="E39" s="6"/>
      <c r="F39" s="6"/>
      <c r="G39" s="6"/>
      <c r="H39" s="6"/>
      <c r="I39" s="6"/>
      <c r="J39" s="6"/>
    </row>
    <row r="40" spans="1:12" x14ac:dyDescent="0.25">
      <c r="D40" s="38">
        <f>H18+H27</f>
        <v>0</v>
      </c>
      <c r="E40" t="s">
        <v>28</v>
      </c>
      <c r="F40" s="13">
        <f>IF(F10="Y",0.56,0.56)</f>
        <v>0.56000000000000005</v>
      </c>
      <c r="G40" t="s">
        <v>29</v>
      </c>
      <c r="H40" s="39">
        <f>D40*F40</f>
        <v>0</v>
      </c>
    </row>
    <row r="42" spans="1:12" x14ac:dyDescent="0.25">
      <c r="A42" s="29"/>
      <c r="B42" s="29"/>
      <c r="C42" s="29"/>
      <c r="D42" s="29"/>
      <c r="E42" s="29"/>
      <c r="F42" s="29"/>
      <c r="G42" s="29"/>
      <c r="H42" s="29"/>
      <c r="I42" s="29"/>
      <c r="J42" s="29"/>
    </row>
    <row r="43" spans="1:12" x14ac:dyDescent="0.25">
      <c r="A43" s="10"/>
      <c r="B43" t="s">
        <v>30</v>
      </c>
      <c r="E43" s="35"/>
      <c r="F43" s="38">
        <f>((H22+H23)-(H13+H14))*24</f>
        <v>0</v>
      </c>
      <c r="G43" t="s">
        <v>31</v>
      </c>
      <c r="H43" s="38">
        <f>H25+H16</f>
        <v>0</v>
      </c>
      <c r="I43" s="12" t="s">
        <v>32</v>
      </c>
    </row>
    <row r="44" spans="1:12" x14ac:dyDescent="0.25">
      <c r="A44" s="10"/>
      <c r="B44" t="s">
        <v>33</v>
      </c>
      <c r="F44" s="38"/>
      <c r="H44" s="40">
        <f>INT((H22+H23)-(H13+H14))</f>
        <v>0</v>
      </c>
      <c r="I44" s="12" t="s">
        <v>34</v>
      </c>
    </row>
    <row r="45" spans="1:12" x14ac:dyDescent="0.25">
      <c r="A45" s="29" t="s">
        <v>45</v>
      </c>
      <c r="B45" s="29"/>
      <c r="C45" s="29"/>
      <c r="D45" s="29"/>
      <c r="E45" s="29"/>
      <c r="F45" s="29"/>
      <c r="G45" s="29"/>
      <c r="H45" s="29"/>
      <c r="I45" s="29"/>
      <c r="J45" s="29"/>
    </row>
    <row r="46" spans="1:12" x14ac:dyDescent="0.25">
      <c r="B46" t="s">
        <v>46</v>
      </c>
      <c r="E46" s="38">
        <f>IF(F43&lt;24,0,F43-(H44*24))</f>
        <v>0</v>
      </c>
    </row>
    <row r="47" spans="1:12" x14ac:dyDescent="0.25">
      <c r="B47" t="s">
        <v>37</v>
      </c>
      <c r="E47" s="15">
        <v>0</v>
      </c>
    </row>
    <row r="48" spans="1:12" x14ac:dyDescent="0.25">
      <c r="B48" t="s">
        <v>38</v>
      </c>
      <c r="E48" s="15">
        <v>18</v>
      </c>
    </row>
    <row r="49" spans="1:11" x14ac:dyDescent="0.25">
      <c r="B49" t="s">
        <v>39</v>
      </c>
      <c r="E49" s="15">
        <v>40</v>
      </c>
      <c r="K49" s="16"/>
    </row>
    <row r="50" spans="1:11" x14ac:dyDescent="0.25">
      <c r="B50" t="s">
        <v>40</v>
      </c>
      <c r="E50" s="15">
        <v>55</v>
      </c>
      <c r="H50" s="41">
        <f>IF(E46="NO",0,IF(E46&gt;=12,E50,IF(E46&gt;6,E49,IF(E46&gt;=2,E48,E47))))</f>
        <v>0</v>
      </c>
    </row>
    <row r="51" spans="1:11" x14ac:dyDescent="0.25">
      <c r="A51" s="6" t="s">
        <v>47</v>
      </c>
      <c r="B51" s="6"/>
      <c r="C51" s="6"/>
      <c r="D51" s="6"/>
      <c r="E51" s="6"/>
      <c r="F51" s="6"/>
      <c r="G51" s="6"/>
      <c r="H51" s="6"/>
      <c r="I51" s="6"/>
      <c r="J51" s="6"/>
    </row>
    <row r="52" spans="1:11" ht="15.75" customHeight="1" x14ac:dyDescent="0.25">
      <c r="A52" s="17"/>
      <c r="B52" s="17"/>
      <c r="C52" s="17"/>
      <c r="D52" s="17"/>
      <c r="E52" s="17"/>
      <c r="F52" s="17"/>
      <c r="G52" s="17"/>
      <c r="H52" s="39">
        <f>H50+H40+F37</f>
        <v>0</v>
      </c>
      <c r="I52" s="18"/>
      <c r="J52" s="18"/>
    </row>
    <row r="53" spans="1:11" x14ac:dyDescent="0.25">
      <c r="A53" s="18"/>
      <c r="B53" s="18"/>
      <c r="C53" s="18"/>
      <c r="D53" s="18"/>
      <c r="E53" s="19" t="s">
        <v>48</v>
      </c>
      <c r="F53" s="55">
        <f>'ACTUALS Travel Request Form'!F46</f>
        <v>0</v>
      </c>
      <c r="G53" s="18"/>
      <c r="H53" s="33"/>
      <c r="I53" s="18"/>
      <c r="J53" s="18"/>
    </row>
    <row r="54" spans="1:11" x14ac:dyDescent="0.25">
      <c r="A54" s="18"/>
      <c r="B54" s="18"/>
      <c r="C54" s="18"/>
      <c r="D54" s="18"/>
      <c r="E54" s="51" t="s">
        <v>77</v>
      </c>
      <c r="F54" s="56">
        <f>H52-F53</f>
        <v>0</v>
      </c>
      <c r="G54" s="18"/>
      <c r="H54" s="18"/>
      <c r="I54" s="18"/>
      <c r="J54" s="18"/>
    </row>
    <row r="55" spans="1:11" x14ac:dyDescent="0.25">
      <c r="A55" s="161" t="s">
        <v>167</v>
      </c>
      <c r="B55" s="161"/>
      <c r="C55" s="161"/>
      <c r="D55" s="161"/>
      <c r="E55" s="161"/>
      <c r="F55" s="161"/>
      <c r="G55" s="161"/>
      <c r="H55" s="161"/>
      <c r="I55" s="161"/>
      <c r="J55" s="161"/>
    </row>
    <row r="56" spans="1:11" x14ac:dyDescent="0.25">
      <c r="A56" s="161" t="s">
        <v>49</v>
      </c>
      <c r="B56" s="161"/>
      <c r="C56" s="161"/>
      <c r="D56" s="161"/>
      <c r="E56" s="161"/>
      <c r="F56" s="161"/>
      <c r="G56" s="161"/>
      <c r="H56" s="161"/>
      <c r="I56" s="161"/>
      <c r="J56" s="161"/>
    </row>
    <row r="57" spans="1:11" x14ac:dyDescent="0.25">
      <c r="A57" s="18"/>
      <c r="B57" s="18"/>
      <c r="C57" s="21" t="s">
        <v>50</v>
      </c>
      <c r="D57" s="22" t="s">
        <v>51</v>
      </c>
      <c r="E57" s="22"/>
      <c r="F57" s="22"/>
      <c r="G57" s="23"/>
      <c r="H57" s="22"/>
      <c r="I57" s="22"/>
      <c r="J57" s="18"/>
    </row>
    <row r="58" spans="1:11" x14ac:dyDescent="0.25">
      <c r="A58" s="18"/>
      <c r="B58" s="18"/>
      <c r="C58" s="21" t="s">
        <v>50</v>
      </c>
      <c r="D58" s="24" t="s">
        <v>52</v>
      </c>
      <c r="E58" s="24"/>
      <c r="F58" s="24"/>
      <c r="G58" s="24"/>
      <c r="H58" s="24"/>
      <c r="I58" s="24"/>
      <c r="J58" s="18"/>
    </row>
    <row r="59" spans="1:11" x14ac:dyDescent="0.25">
      <c r="A59" s="18"/>
      <c r="B59" s="18"/>
      <c r="C59" s="18"/>
      <c r="D59" s="18"/>
      <c r="E59" s="18"/>
      <c r="F59" s="18"/>
      <c r="G59" s="18"/>
      <c r="H59" s="18"/>
      <c r="I59" s="18"/>
      <c r="J59" s="18"/>
    </row>
    <row r="60" spans="1:11" x14ac:dyDescent="0.25">
      <c r="A60" s="18"/>
      <c r="B60" s="18"/>
      <c r="C60" s="19" t="s">
        <v>53</v>
      </c>
      <c r="D60" s="25"/>
      <c r="E60" s="25"/>
      <c r="F60" s="25"/>
      <c r="G60" s="19" t="s">
        <v>54</v>
      </c>
      <c r="H60" s="25"/>
      <c r="I60" s="25"/>
      <c r="J60" s="18"/>
    </row>
    <row r="61" spans="1:11" x14ac:dyDescent="0.25">
      <c r="A61" s="18"/>
      <c r="B61" s="18"/>
      <c r="C61" s="18"/>
      <c r="D61" s="26"/>
      <c r="E61" s="26"/>
      <c r="F61" s="26"/>
      <c r="G61" s="19"/>
      <c r="H61" s="26"/>
      <c r="I61" s="26"/>
      <c r="J61" s="18"/>
    </row>
    <row r="62" spans="1:11" x14ac:dyDescent="0.25">
      <c r="A62" s="157" t="s">
        <v>55</v>
      </c>
      <c r="B62" s="157"/>
      <c r="C62" s="157"/>
      <c r="D62" s="157" t="s">
        <v>56</v>
      </c>
      <c r="E62" s="157"/>
      <c r="F62" s="157"/>
      <c r="G62" s="14"/>
      <c r="H62" s="157" t="s">
        <v>54</v>
      </c>
      <c r="I62" s="157"/>
      <c r="J62" s="14"/>
    </row>
    <row r="63" spans="1:11" x14ac:dyDescent="0.25">
      <c r="A63" s="151" t="str">
        <f>IF(H19="N","Department Head: By signing below I acknowledge that I have reviewed employee's personal vehicle insurance &amp; approved use of a personal vehicle for City business.","")</f>
        <v/>
      </c>
      <c r="B63" s="151"/>
      <c r="C63" s="151"/>
      <c r="D63" s="151"/>
      <c r="E63" s="151"/>
      <c r="F63" s="151"/>
      <c r="G63" s="151"/>
      <c r="H63" s="151"/>
      <c r="I63" s="151"/>
      <c r="J63" s="151"/>
    </row>
    <row r="64" spans="1:11" x14ac:dyDescent="0.25">
      <c r="A64" s="27" t="s">
        <v>57</v>
      </c>
      <c r="B64" s="27"/>
      <c r="C64" s="27"/>
      <c r="D64" s="28"/>
      <c r="E64" s="28"/>
      <c r="F64" s="28"/>
      <c r="G64" s="27"/>
      <c r="H64" s="28"/>
      <c r="I64" s="28"/>
      <c r="J64" s="27"/>
    </row>
    <row r="65" spans="1:10" ht="27" customHeight="1" x14ac:dyDescent="0.25">
      <c r="A65" s="27" t="s">
        <v>58</v>
      </c>
      <c r="B65" s="27"/>
      <c r="C65" s="27"/>
      <c r="D65" s="28"/>
      <c r="E65" s="28"/>
      <c r="F65" s="28"/>
      <c r="G65" s="27"/>
      <c r="H65" s="28"/>
      <c r="I65" s="28"/>
      <c r="J65" s="27"/>
    </row>
    <row r="66" spans="1:10" ht="27" customHeight="1" x14ac:dyDescent="0.25">
      <c r="A66" s="27" t="s">
        <v>168</v>
      </c>
      <c r="B66" s="27"/>
      <c r="C66" s="27"/>
      <c r="D66" s="28"/>
      <c r="E66" s="28"/>
      <c r="F66" s="28"/>
      <c r="G66" s="27"/>
      <c r="H66" s="28"/>
      <c r="I66" s="28"/>
      <c r="J66" s="27"/>
    </row>
    <row r="67" spans="1:10" x14ac:dyDescent="0.25">
      <c r="A67" s="27"/>
      <c r="B67" s="27"/>
      <c r="C67" s="27"/>
      <c r="D67" s="27"/>
      <c r="E67" s="27"/>
      <c r="F67" s="27"/>
      <c r="G67" s="27"/>
      <c r="H67" s="27"/>
      <c r="I67" s="27"/>
      <c r="J67" s="27"/>
    </row>
    <row r="75" spans="1:10" ht="24.75" customHeight="1" x14ac:dyDescent="0.25"/>
    <row r="76" spans="1:10" ht="21.75" customHeight="1" x14ac:dyDescent="0.25"/>
    <row r="77" spans="1:10" ht="21.75" customHeight="1" x14ac:dyDescent="0.25"/>
    <row r="78" spans="1:10" ht="21.75" customHeight="1" x14ac:dyDescent="0.25"/>
    <row r="79" spans="1:10" ht="8.25" customHeight="1" x14ac:dyDescent="0.25"/>
  </sheetData>
  <sheetProtection selectLockedCells="1"/>
  <mergeCells count="43">
    <mergeCell ref="H17:I17"/>
    <mergeCell ref="D30:E30"/>
    <mergeCell ref="A55:J55"/>
    <mergeCell ref="B23:G23"/>
    <mergeCell ref="E25:G25"/>
    <mergeCell ref="A56:J56"/>
    <mergeCell ref="A6:C6"/>
    <mergeCell ref="D6:G6"/>
    <mergeCell ref="A7:C7"/>
    <mergeCell ref="A8:E8"/>
    <mergeCell ref="A9:E9"/>
    <mergeCell ref="A10:E10"/>
    <mergeCell ref="B13:G13"/>
    <mergeCell ref="B14:G14"/>
    <mergeCell ref="B15:G15"/>
    <mergeCell ref="B17:D17"/>
    <mergeCell ref="B18:G18"/>
    <mergeCell ref="B19:G19"/>
    <mergeCell ref="B22:G22"/>
    <mergeCell ref="B27:G27"/>
    <mergeCell ref="A28:J28"/>
    <mergeCell ref="A63:J63"/>
    <mergeCell ref="B16:D16"/>
    <mergeCell ref="B24:G24"/>
    <mergeCell ref="B25:D25"/>
    <mergeCell ref="F26:G26"/>
    <mergeCell ref="D36:E36"/>
    <mergeCell ref="A38:J38"/>
    <mergeCell ref="A62:C62"/>
    <mergeCell ref="D62:F62"/>
    <mergeCell ref="H62:I62"/>
    <mergeCell ref="D33:E33"/>
    <mergeCell ref="D34:E34"/>
    <mergeCell ref="D35:E35"/>
    <mergeCell ref="G31:H31"/>
    <mergeCell ref="H26:I26"/>
    <mergeCell ref="E16:G16"/>
    <mergeCell ref="G10:J10"/>
    <mergeCell ref="A3:J3"/>
    <mergeCell ref="A4:C4"/>
    <mergeCell ref="D4:E4"/>
    <mergeCell ref="A5:C5"/>
    <mergeCell ref="D5:G5"/>
  </mergeCells>
  <dataValidations count="13">
    <dataValidation allowBlank="1" showInputMessage="1" showErrorMessage="1" promptTitle="Miles To Post" prompt="These miles are calculated for returning to your post and not your home or other location. If you work in the Courthouse, that is your ending point to calculate mileage." sqref="H27" xr:uid="{00000000-0002-0000-0400-000000000000}"/>
    <dataValidation allowBlank="1" showInputMessage="1" showErrorMessage="1" promptTitle="Miles From Post" prompt="These miles are calculated from your post and not your home or other location. If you work in the Courthouse, that is your starting point to calculate mileage." sqref="H18" xr:uid="{00000000-0002-0000-0400-000001000000}"/>
    <dataValidation allowBlank="1" showInputMessage="1" showErrorMessage="1" promptTitle="Returning From" prompt="All times entered must be justified by documentation (i.e. you cannot file for three hours of drive time to return from a meeting in Albuquerque)" sqref="H26" xr:uid="{00000000-0002-0000-0400-000002000000}"/>
    <dataValidation allowBlank="1" showInputMessage="1" showErrorMessage="1" promptTitle="Travel To" prompt="All time entered must be justified by documentation (i.e. you cannot file for three hours of drive time to go to a meeting in Albuquerque)" sqref="H17" xr:uid="{00000000-0002-0000-0400-000003000000}"/>
    <dataValidation type="list" allowBlank="1" showInputMessage="1" showErrorMessage="1" promptTitle="Personal Vehicle" prompt="Pursuant to Section 5.8 of the County Vehicle Policy, use of personal vehicles for County purposes is discouraged. Further, employees using personal vehicles must be insured and must provide proof of insurance to the immediate supervisor prior to travel." sqref="H19" xr:uid="{00000000-0002-0000-0400-000004000000}">
      <formula1>$L$19:$L$20</formula1>
    </dataValidation>
    <dataValidation allowBlank="1" showInputMessage="1" errorTitle="Yes or No SF" error="You can only enter Y or N" sqref="F9:F10" xr:uid="{00000000-0002-0000-0400-000005000000}"/>
    <dataValidation allowBlank="1" showInputMessage="1" errorTitle="Yes or No In State" error="You can only enter Y or N" sqref="F8" xr:uid="{00000000-0002-0000-0400-000006000000}"/>
    <dataValidation type="list" allowBlank="1" showInputMessage="1" showErrorMessage="1" sqref="H24 H30 H15 H32:H35" xr:uid="{00000000-0002-0000-0400-000007000000}">
      <formula1>$L$19:$L$20</formula1>
    </dataValidation>
    <dataValidation allowBlank="1" showInputMessage="1" sqref="I15:I16" xr:uid="{00000000-0002-0000-0400-000008000000}"/>
    <dataValidation allowBlank="1" showInputMessage="1" showErrorMessage="1" promptTitle="Syntax" prompt="MM/DD/YYYY" sqref="H13 H22" xr:uid="{00000000-0002-0000-0400-000009000000}"/>
    <dataValidation allowBlank="1" showInputMessage="1" showErrorMessage="1" promptTitle="Syntax" prompt="HH:MM_x000a_24 Hour Time" sqref="H23 H14" xr:uid="{00000000-0002-0000-0400-00000A000000}"/>
    <dataValidation type="list" errorStyle="warning" allowBlank="1" showInputMessage="1" errorTitle="Fund Selection" error="You have used a fund not available on the drop down menu. Do you want to proceed?" sqref="D7" xr:uid="{00000000-0002-0000-0400-00000B000000}">
      <formula1>$L$25:$L$37</formula1>
    </dataValidation>
    <dataValidation type="list" allowBlank="1" showInputMessage="1" showErrorMessage="1" sqref="E7" xr:uid="{75526C3C-8C1F-4752-AF70-E19B94BDB010}">
      <formula1>$M$25:$M$28</formula1>
    </dataValidation>
  </dataValidations>
  <hyperlinks>
    <hyperlink ref="F26:G26" r:id="rId1" display="Click Here for Map" xr:uid="{00000000-0004-0000-0400-000000000000}"/>
  </hyperlinks>
  <printOptions horizontalCentered="1"/>
  <pageMargins left="0" right="0" top="0" bottom="0" header="0.3" footer="0.3"/>
  <pageSetup scale="76"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5483C-D7C4-43CE-9632-6B13F9853F34}">
  <sheetPr codeName="Sheet6">
    <tabColor theme="4" tint="0.79998168889431442"/>
  </sheetPr>
  <dimension ref="A1:K34"/>
  <sheetViews>
    <sheetView zoomScaleNormal="100" workbookViewId="0">
      <selection activeCell="O31" sqref="O31"/>
    </sheetView>
  </sheetViews>
  <sheetFormatPr defaultRowHeight="15" x14ac:dyDescent="0.25"/>
  <sheetData>
    <row r="1" spans="1:11" ht="23.25" x14ac:dyDescent="0.35">
      <c r="A1" s="188" t="s">
        <v>175</v>
      </c>
      <c r="B1" s="188"/>
      <c r="C1" s="188"/>
      <c r="D1" s="188"/>
      <c r="E1" s="188"/>
      <c r="F1" s="188"/>
      <c r="G1" s="188"/>
      <c r="H1" s="188"/>
      <c r="I1" s="188"/>
      <c r="J1" s="188"/>
      <c r="K1" s="188"/>
    </row>
    <row r="3" spans="1:11" x14ac:dyDescent="0.25">
      <c r="A3" s="189" t="s">
        <v>127</v>
      </c>
      <c r="B3" s="189"/>
      <c r="C3" s="189"/>
      <c r="D3" s="189"/>
      <c r="E3" s="189"/>
      <c r="F3" s="189"/>
      <c r="G3" s="189"/>
      <c r="H3" s="189"/>
      <c r="I3" s="189"/>
      <c r="J3" s="189"/>
      <c r="K3" s="189"/>
    </row>
    <row r="4" spans="1:11" x14ac:dyDescent="0.25">
      <c r="A4" s="128"/>
      <c r="B4" s="128"/>
      <c r="C4" s="128"/>
      <c r="D4" s="128"/>
      <c r="E4" s="128"/>
      <c r="F4" s="128"/>
      <c r="G4" s="128"/>
      <c r="H4" s="128"/>
      <c r="I4" s="128"/>
      <c r="J4" s="128"/>
      <c r="K4" s="128"/>
    </row>
    <row r="5" spans="1:11" ht="15" customHeight="1" x14ac:dyDescent="0.25">
      <c r="A5" s="185" t="s">
        <v>130</v>
      </c>
      <c r="B5" s="185"/>
      <c r="C5" s="186"/>
      <c r="D5" s="186"/>
      <c r="E5" s="186"/>
      <c r="F5" s="186"/>
      <c r="G5" s="186"/>
      <c r="H5" s="186"/>
      <c r="I5" s="186"/>
      <c r="J5" s="186"/>
      <c r="K5" s="186"/>
    </row>
    <row r="6" spans="1:11" x14ac:dyDescent="0.25">
      <c r="A6" s="129"/>
      <c r="B6" s="129"/>
      <c r="C6" s="129"/>
      <c r="D6" s="129"/>
      <c r="E6" s="129"/>
      <c r="F6" s="129"/>
      <c r="G6" s="129"/>
      <c r="H6" s="129"/>
      <c r="I6" s="129"/>
      <c r="J6" s="129"/>
      <c r="K6" s="129"/>
    </row>
    <row r="7" spans="1:11" x14ac:dyDescent="0.25">
      <c r="A7" s="190" t="s">
        <v>128</v>
      </c>
      <c r="B7" s="190"/>
      <c r="C7" s="190"/>
      <c r="D7" s="190"/>
      <c r="E7" s="190"/>
      <c r="F7" s="190"/>
      <c r="G7" s="190"/>
      <c r="H7" s="190"/>
      <c r="I7" s="190"/>
      <c r="J7" s="190"/>
      <c r="K7" s="190"/>
    </row>
    <row r="8" spans="1:11" x14ac:dyDescent="0.25">
      <c r="A8" s="190"/>
      <c r="B8" s="190"/>
      <c r="C8" s="190"/>
      <c r="D8" s="190"/>
      <c r="E8" s="190"/>
      <c r="F8" s="190"/>
      <c r="G8" s="190"/>
      <c r="H8" s="190"/>
      <c r="I8" s="190"/>
      <c r="J8" s="190"/>
      <c r="K8" s="190"/>
    </row>
    <row r="9" spans="1:11" x14ac:dyDescent="0.25">
      <c r="A9" s="114"/>
      <c r="B9" s="114"/>
      <c r="C9" s="114"/>
      <c r="D9" s="114"/>
      <c r="E9" s="114"/>
      <c r="F9" s="114"/>
      <c r="G9" s="114"/>
      <c r="H9" s="114"/>
      <c r="I9" s="114"/>
      <c r="J9" s="114"/>
      <c r="K9" s="114"/>
    </row>
    <row r="10" spans="1:11" x14ac:dyDescent="0.25">
      <c r="A10" s="191"/>
      <c r="B10" s="191"/>
      <c r="C10" s="191"/>
      <c r="D10" s="191"/>
      <c r="E10" s="191"/>
      <c r="F10" s="191"/>
      <c r="G10" s="191"/>
      <c r="H10" s="191"/>
      <c r="I10" s="191"/>
      <c r="J10" s="191"/>
      <c r="K10" s="191"/>
    </row>
    <row r="11" spans="1:11" x14ac:dyDescent="0.25">
      <c r="A11" s="191"/>
      <c r="B11" s="191"/>
      <c r="C11" s="191"/>
      <c r="D11" s="191"/>
      <c r="E11" s="191"/>
      <c r="F11" s="191"/>
      <c r="G11" s="191"/>
      <c r="H11" s="191"/>
      <c r="I11" s="191"/>
      <c r="J11" s="191"/>
      <c r="K11" s="191"/>
    </row>
    <row r="12" spans="1:11" x14ac:dyDescent="0.25">
      <c r="A12" s="191"/>
      <c r="B12" s="191"/>
      <c r="C12" s="191"/>
      <c r="D12" s="191"/>
      <c r="E12" s="191"/>
      <c r="F12" s="191"/>
      <c r="G12" s="191"/>
      <c r="H12" s="191"/>
      <c r="I12" s="191"/>
      <c r="J12" s="191"/>
      <c r="K12" s="191"/>
    </row>
    <row r="13" spans="1:11" x14ac:dyDescent="0.25">
      <c r="A13" s="191"/>
      <c r="B13" s="191"/>
      <c r="C13" s="191"/>
      <c r="D13" s="191"/>
      <c r="E13" s="191"/>
      <c r="F13" s="191"/>
      <c r="G13" s="191"/>
      <c r="H13" s="191"/>
      <c r="I13" s="191"/>
      <c r="J13" s="191"/>
      <c r="K13" s="191"/>
    </row>
    <row r="14" spans="1:11" x14ac:dyDescent="0.25">
      <c r="A14" s="191"/>
      <c r="B14" s="191"/>
      <c r="C14" s="191"/>
      <c r="D14" s="191"/>
      <c r="E14" s="191"/>
      <c r="F14" s="191"/>
      <c r="G14" s="191"/>
      <c r="H14" s="191"/>
      <c r="I14" s="191"/>
      <c r="J14" s="191"/>
      <c r="K14" s="191"/>
    </row>
    <row r="15" spans="1:11" x14ac:dyDescent="0.25">
      <c r="A15" s="191"/>
      <c r="B15" s="191"/>
      <c r="C15" s="191"/>
      <c r="D15" s="191"/>
      <c r="E15" s="191"/>
      <c r="F15" s="191"/>
      <c r="G15" s="191"/>
      <c r="H15" s="191"/>
      <c r="I15" s="191"/>
      <c r="J15" s="191"/>
      <c r="K15" s="191"/>
    </row>
    <row r="16" spans="1:11" x14ac:dyDescent="0.25">
      <c r="A16" s="191"/>
      <c r="B16" s="191"/>
      <c r="C16" s="191"/>
      <c r="D16" s="191"/>
      <c r="E16" s="191"/>
      <c r="F16" s="191"/>
      <c r="G16" s="191"/>
      <c r="H16" s="191"/>
      <c r="I16" s="191"/>
      <c r="J16" s="191"/>
      <c r="K16" s="191"/>
    </row>
    <row r="17" spans="1:11" x14ac:dyDescent="0.25">
      <c r="A17" s="191"/>
      <c r="B17" s="191"/>
      <c r="C17" s="191"/>
      <c r="D17" s="191"/>
      <c r="E17" s="191"/>
      <c r="F17" s="191"/>
      <c r="G17" s="191"/>
      <c r="H17" s="191"/>
      <c r="I17" s="191"/>
      <c r="J17" s="191"/>
      <c r="K17" s="191"/>
    </row>
    <row r="18" spans="1:11" x14ac:dyDescent="0.25">
      <c r="A18" s="191"/>
      <c r="B18" s="191"/>
      <c r="C18" s="191"/>
      <c r="D18" s="191"/>
      <c r="E18" s="191"/>
      <c r="F18" s="191"/>
      <c r="G18" s="191"/>
      <c r="H18" s="191"/>
      <c r="I18" s="191"/>
      <c r="J18" s="191"/>
      <c r="K18" s="191"/>
    </row>
    <row r="19" spans="1:11" x14ac:dyDescent="0.25">
      <c r="A19" s="191"/>
      <c r="B19" s="191"/>
      <c r="C19" s="191"/>
      <c r="D19" s="191"/>
      <c r="E19" s="191"/>
      <c r="F19" s="191"/>
      <c r="G19" s="191"/>
      <c r="H19" s="191"/>
      <c r="I19" s="191"/>
      <c r="J19" s="191"/>
      <c r="K19" s="191"/>
    </row>
    <row r="20" spans="1:11" x14ac:dyDescent="0.25">
      <c r="A20" s="191"/>
      <c r="B20" s="191"/>
      <c r="C20" s="191"/>
      <c r="D20" s="191"/>
      <c r="E20" s="191"/>
      <c r="F20" s="191"/>
      <c r="G20" s="191"/>
      <c r="H20" s="191"/>
      <c r="I20" s="191"/>
      <c r="J20" s="191"/>
      <c r="K20" s="191"/>
    </row>
    <row r="21" spans="1:11" x14ac:dyDescent="0.25">
      <c r="A21" s="191"/>
      <c r="B21" s="191"/>
      <c r="C21" s="191"/>
      <c r="D21" s="191"/>
      <c r="E21" s="191"/>
      <c r="F21" s="191"/>
      <c r="G21" s="191"/>
      <c r="H21" s="191"/>
      <c r="I21" s="191"/>
      <c r="J21" s="191"/>
      <c r="K21" s="191"/>
    </row>
    <row r="22" spans="1:11" x14ac:dyDescent="0.25">
      <c r="A22" s="191"/>
      <c r="B22" s="191"/>
      <c r="C22" s="191"/>
      <c r="D22" s="191"/>
      <c r="E22" s="191"/>
      <c r="F22" s="191"/>
      <c r="G22" s="191"/>
      <c r="H22" s="191"/>
      <c r="I22" s="191"/>
      <c r="J22" s="191"/>
      <c r="K22" s="191"/>
    </row>
    <row r="23" spans="1:11" x14ac:dyDescent="0.25">
      <c r="A23" s="191"/>
      <c r="B23" s="191"/>
      <c r="C23" s="191"/>
      <c r="D23" s="191"/>
      <c r="E23" s="191"/>
      <c r="F23" s="191"/>
      <c r="G23" s="191"/>
      <c r="H23" s="191"/>
      <c r="I23" s="191"/>
      <c r="J23" s="191"/>
      <c r="K23" s="191"/>
    </row>
    <row r="24" spans="1:11" x14ac:dyDescent="0.25">
      <c r="A24" s="191"/>
      <c r="B24" s="191"/>
      <c r="C24" s="191"/>
      <c r="D24" s="191"/>
      <c r="E24" s="191"/>
      <c r="F24" s="191"/>
      <c r="G24" s="191"/>
      <c r="H24" s="191"/>
      <c r="I24" s="191"/>
      <c r="J24" s="191"/>
      <c r="K24" s="191"/>
    </row>
    <row r="25" spans="1:11" x14ac:dyDescent="0.25">
      <c r="A25" s="191"/>
      <c r="B25" s="191"/>
      <c r="C25" s="191"/>
      <c r="D25" s="191"/>
      <c r="E25" s="191"/>
      <c r="F25" s="191"/>
      <c r="G25" s="191"/>
      <c r="H25" s="191"/>
      <c r="I25" s="191"/>
      <c r="J25" s="191"/>
      <c r="K25" s="191"/>
    </row>
    <row r="26" spans="1:11" x14ac:dyDescent="0.25">
      <c r="A26" s="191"/>
      <c r="B26" s="191"/>
      <c r="C26" s="191"/>
      <c r="D26" s="191"/>
      <c r="E26" s="191"/>
      <c r="F26" s="191"/>
      <c r="G26" s="191"/>
      <c r="H26" s="191"/>
      <c r="I26" s="191"/>
      <c r="J26" s="191"/>
      <c r="K26" s="191"/>
    </row>
    <row r="27" spans="1:11" x14ac:dyDescent="0.25">
      <c r="A27" s="191"/>
      <c r="B27" s="191"/>
      <c r="C27" s="191"/>
      <c r="D27" s="191"/>
      <c r="E27" s="191"/>
      <c r="F27" s="191"/>
      <c r="G27" s="191"/>
      <c r="H27" s="191"/>
      <c r="I27" s="191"/>
      <c r="J27" s="191"/>
      <c r="K27" s="191"/>
    </row>
    <row r="28" spans="1:11" x14ac:dyDescent="0.25">
      <c r="A28" s="130"/>
      <c r="B28" s="130"/>
      <c r="C28" s="130"/>
      <c r="D28" s="130"/>
      <c r="E28" s="130"/>
      <c r="F28" s="130"/>
      <c r="G28" s="130"/>
      <c r="H28" s="130"/>
      <c r="I28" s="130"/>
      <c r="J28" s="130"/>
      <c r="K28" s="130"/>
    </row>
    <row r="29" spans="1:11" x14ac:dyDescent="0.25">
      <c r="A29" s="187" t="s">
        <v>131</v>
      </c>
      <c r="B29" s="187"/>
      <c r="C29" s="187"/>
      <c r="D29" s="187"/>
      <c r="E29" s="187"/>
      <c r="F29" s="187"/>
      <c r="G29" s="187"/>
      <c r="H29" s="187"/>
      <c r="I29" s="187"/>
      <c r="J29" s="187"/>
      <c r="K29" s="187"/>
    </row>
    <row r="30" spans="1:11" x14ac:dyDescent="0.25">
      <c r="A30" s="187"/>
      <c r="B30" s="187"/>
      <c r="C30" s="187"/>
      <c r="D30" s="187"/>
      <c r="E30" s="187"/>
      <c r="F30" s="187"/>
      <c r="G30" s="187"/>
      <c r="H30" s="187"/>
      <c r="I30" s="187"/>
      <c r="J30" s="187"/>
      <c r="K30" s="187"/>
    </row>
    <row r="31" spans="1:11" x14ac:dyDescent="0.25">
      <c r="A31" s="131"/>
      <c r="B31" s="131"/>
      <c r="C31" s="131"/>
      <c r="D31" s="131"/>
      <c r="E31" s="131"/>
      <c r="F31" s="131"/>
      <c r="G31" s="131"/>
      <c r="H31" s="131"/>
      <c r="I31" s="131"/>
      <c r="J31" s="131"/>
      <c r="K31" s="131"/>
    </row>
    <row r="33" spans="1:11" x14ac:dyDescent="0.25">
      <c r="A33" s="192"/>
      <c r="B33" s="192"/>
      <c r="C33" s="192"/>
      <c r="D33" s="192"/>
      <c r="E33" s="192"/>
      <c r="F33" s="192"/>
      <c r="H33" s="192"/>
      <c r="I33" s="192"/>
      <c r="J33" s="192"/>
      <c r="K33" s="192"/>
    </row>
    <row r="34" spans="1:11" x14ac:dyDescent="0.25">
      <c r="A34" s="184" t="s">
        <v>129</v>
      </c>
      <c r="B34" s="184"/>
      <c r="C34" s="184"/>
      <c r="D34" s="184"/>
      <c r="E34" s="184"/>
      <c r="F34" s="184"/>
      <c r="H34" s="184" t="s">
        <v>54</v>
      </c>
      <c r="I34" s="184"/>
      <c r="J34" s="184"/>
      <c r="K34" s="184"/>
    </row>
  </sheetData>
  <sheetProtection selectLockedCells="1"/>
  <mergeCells count="11">
    <mergeCell ref="A1:K1"/>
    <mergeCell ref="A3:K3"/>
    <mergeCell ref="A7:K8"/>
    <mergeCell ref="A10:K27"/>
    <mergeCell ref="A33:F33"/>
    <mergeCell ref="H33:K33"/>
    <mergeCell ref="A34:F34"/>
    <mergeCell ref="H34:K34"/>
    <mergeCell ref="A5:B5"/>
    <mergeCell ref="C5:K5"/>
    <mergeCell ref="A29:K30"/>
  </mergeCells>
  <pageMargins left="0.7" right="0.7" top="0.75" bottom="0.75" header="0.3" footer="0.3"/>
  <pageSetup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M43"/>
  <sheetViews>
    <sheetView showGridLines="0" zoomScale="82" zoomScaleNormal="82" workbookViewId="0">
      <selection activeCell="O31" sqref="O31"/>
    </sheetView>
  </sheetViews>
  <sheetFormatPr defaultColWidth="9.140625" defaultRowHeight="15.75" x14ac:dyDescent="0.25"/>
  <cols>
    <col min="1" max="3" width="9.140625" style="86"/>
    <col min="4" max="4" width="10.140625" style="86" customWidth="1"/>
    <col min="5" max="5" width="9.140625" style="86"/>
    <col min="6" max="6" width="22.140625" style="86" customWidth="1"/>
    <col min="7" max="7" width="9.140625" style="86" customWidth="1"/>
    <col min="8" max="16384" width="9.140625" style="86"/>
  </cols>
  <sheetData>
    <row r="1" spans="1:13" x14ac:dyDescent="0.25">
      <c r="A1" s="81"/>
    </row>
    <row r="2" spans="1:13" x14ac:dyDescent="0.25">
      <c r="A2" s="193" t="s">
        <v>60</v>
      </c>
      <c r="B2" s="193"/>
      <c r="C2" s="193"/>
      <c r="D2" s="193"/>
      <c r="E2" s="193"/>
      <c r="F2" s="193"/>
      <c r="G2" s="193"/>
    </row>
    <row r="3" spans="1:13" ht="14.45" customHeight="1" x14ac:dyDescent="0.25">
      <c r="A3" s="194" t="s">
        <v>61</v>
      </c>
      <c r="B3" s="194"/>
      <c r="C3" s="194"/>
      <c r="D3" s="194"/>
      <c r="E3" s="194"/>
      <c r="F3" s="194"/>
      <c r="G3" s="194"/>
    </row>
    <row r="4" spans="1:13" x14ac:dyDescent="0.25">
      <c r="A4" s="193" t="s">
        <v>177</v>
      </c>
      <c r="B4" s="193"/>
      <c r="C4" s="193"/>
      <c r="D4" s="193"/>
      <c r="E4" s="193"/>
      <c r="F4" s="193"/>
      <c r="G4" s="193"/>
    </row>
    <row r="5" spans="1:13" x14ac:dyDescent="0.25">
      <c r="A5" s="82"/>
    </row>
    <row r="6" spans="1:13" x14ac:dyDescent="0.25">
      <c r="A6" s="199" t="s">
        <v>62</v>
      </c>
      <c r="B6" s="199"/>
      <c r="C6" s="199"/>
      <c r="D6" s="199"/>
      <c r="E6" s="199"/>
      <c r="F6" s="199"/>
      <c r="G6" s="199"/>
    </row>
    <row r="7" spans="1:13" x14ac:dyDescent="0.25">
      <c r="A7" s="81"/>
    </row>
    <row r="8" spans="1:13" x14ac:dyDescent="0.25">
      <c r="A8" s="83" t="s">
        <v>92</v>
      </c>
      <c r="B8" s="197" t="s">
        <v>81</v>
      </c>
      <c r="C8" s="197"/>
      <c r="D8" s="197"/>
      <c r="E8" s="86" t="s">
        <v>78</v>
      </c>
    </row>
    <row r="9" spans="1:13" x14ac:dyDescent="0.25">
      <c r="A9" s="81"/>
    </row>
    <row r="10" spans="1:13" x14ac:dyDescent="0.25">
      <c r="A10" s="84" t="s">
        <v>93</v>
      </c>
    </row>
    <row r="11" spans="1:13" x14ac:dyDescent="0.25">
      <c r="A11" s="84"/>
    </row>
    <row r="12" spans="1:13" x14ac:dyDescent="0.25">
      <c r="A12" s="84" t="s">
        <v>94</v>
      </c>
      <c r="C12" s="197" t="s">
        <v>82</v>
      </c>
      <c r="D12" s="197"/>
      <c r="E12" s="197"/>
      <c r="F12" s="86" t="s">
        <v>176</v>
      </c>
      <c r="H12" s="197" t="s">
        <v>83</v>
      </c>
      <c r="I12" s="197"/>
      <c r="J12" s="197"/>
      <c r="K12" s="197"/>
      <c r="L12" s="86" t="s">
        <v>80</v>
      </c>
    </row>
    <row r="13" spans="1:13" x14ac:dyDescent="0.25">
      <c r="A13" s="85"/>
    </row>
    <row r="14" spans="1:13" x14ac:dyDescent="0.25">
      <c r="A14" s="84" t="s">
        <v>95</v>
      </c>
      <c r="D14" s="197" t="s">
        <v>105</v>
      </c>
      <c r="E14" s="197"/>
      <c r="F14" s="86" t="s">
        <v>85</v>
      </c>
      <c r="G14" s="137"/>
      <c r="H14" s="197" t="s">
        <v>84</v>
      </c>
      <c r="I14" s="197"/>
      <c r="J14" s="197"/>
      <c r="K14" s="197"/>
      <c r="L14" s="197"/>
      <c r="M14" s="197"/>
    </row>
    <row r="15" spans="1:13" x14ac:dyDescent="0.25">
      <c r="A15" s="81"/>
      <c r="B15" s="88" t="s">
        <v>86</v>
      </c>
      <c r="C15" s="197" t="s">
        <v>87</v>
      </c>
      <c r="D15" s="197"/>
      <c r="E15" s="197"/>
      <c r="F15" s="197"/>
      <c r="G15" s="197"/>
      <c r="H15" s="197"/>
      <c r="I15" s="197"/>
      <c r="J15" s="197"/>
      <c r="K15" s="197"/>
      <c r="L15" s="197"/>
      <c r="M15" s="197"/>
    </row>
    <row r="16" spans="1:13" x14ac:dyDescent="0.25">
      <c r="A16" s="81"/>
      <c r="B16" s="86" t="s">
        <v>88</v>
      </c>
      <c r="F16" s="198" t="s">
        <v>90</v>
      </c>
      <c r="G16" s="198"/>
      <c r="H16" s="198"/>
      <c r="I16" s="87" t="s">
        <v>89</v>
      </c>
      <c r="J16" s="198" t="s">
        <v>91</v>
      </c>
      <c r="K16" s="198"/>
      <c r="L16" s="198"/>
      <c r="M16" s="198"/>
    </row>
    <row r="17" spans="1:11" x14ac:dyDescent="0.25">
      <c r="A17" s="81"/>
    </row>
    <row r="18" spans="1:11" x14ac:dyDescent="0.25">
      <c r="A18" s="84" t="s">
        <v>96</v>
      </c>
    </row>
    <row r="19" spans="1:11" x14ac:dyDescent="0.25">
      <c r="A19" s="85"/>
    </row>
    <row r="20" spans="1:11" x14ac:dyDescent="0.25">
      <c r="A20" s="84" t="s">
        <v>97</v>
      </c>
    </row>
    <row r="21" spans="1:11" x14ac:dyDescent="0.25">
      <c r="A21" s="85"/>
    </row>
    <row r="22" spans="1:11" x14ac:dyDescent="0.25">
      <c r="A22" s="84" t="s">
        <v>178</v>
      </c>
    </row>
    <row r="23" spans="1:11" x14ac:dyDescent="0.25">
      <c r="A23" s="81"/>
    </row>
    <row r="24" spans="1:11" x14ac:dyDescent="0.25">
      <c r="A24" s="84" t="s">
        <v>98</v>
      </c>
    </row>
    <row r="25" spans="1:11" x14ac:dyDescent="0.25">
      <c r="A25" s="85"/>
    </row>
    <row r="26" spans="1:11" x14ac:dyDescent="0.25">
      <c r="A26" s="84" t="s">
        <v>99</v>
      </c>
    </row>
    <row r="27" spans="1:11" x14ac:dyDescent="0.25">
      <c r="A27" s="85"/>
    </row>
    <row r="28" spans="1:11" x14ac:dyDescent="0.25">
      <c r="A28" s="84" t="s">
        <v>100</v>
      </c>
    </row>
    <row r="29" spans="1:11" x14ac:dyDescent="0.25">
      <c r="A29" s="85"/>
    </row>
    <row r="30" spans="1:11" x14ac:dyDescent="0.25">
      <c r="A30" s="84" t="s">
        <v>101</v>
      </c>
    </row>
    <row r="31" spans="1:11" x14ac:dyDescent="0.25">
      <c r="A31" s="85"/>
      <c r="E31" s="195"/>
      <c r="F31" s="195"/>
      <c r="G31" s="195"/>
      <c r="H31" s="195"/>
      <c r="I31" s="195"/>
      <c r="J31" s="195"/>
      <c r="K31" s="195"/>
    </row>
    <row r="32" spans="1:11" ht="15.75" customHeight="1" x14ac:dyDescent="0.25">
      <c r="E32" s="196"/>
      <c r="F32" s="196"/>
      <c r="G32" s="196"/>
      <c r="H32" s="196"/>
      <c r="I32" s="196"/>
      <c r="J32" s="196"/>
      <c r="K32" s="196"/>
    </row>
    <row r="33" spans="1:12" x14ac:dyDescent="0.25">
      <c r="F33" s="85" t="s">
        <v>53</v>
      </c>
    </row>
    <row r="34" spans="1:12" x14ac:dyDescent="0.25">
      <c r="A34" s="85"/>
    </row>
    <row r="35" spans="1:12" x14ac:dyDescent="0.25">
      <c r="A35" s="85"/>
    </row>
    <row r="36" spans="1:12" x14ac:dyDescent="0.25">
      <c r="A36" s="85"/>
    </row>
    <row r="37" spans="1:12" x14ac:dyDescent="0.25">
      <c r="A37" s="81" t="s">
        <v>79</v>
      </c>
      <c r="E37" s="197" t="s">
        <v>81</v>
      </c>
      <c r="F37" s="197"/>
      <c r="G37" s="197"/>
      <c r="H37" s="197"/>
      <c r="I37" s="86" t="s">
        <v>108</v>
      </c>
    </row>
    <row r="38" spans="1:12" x14ac:dyDescent="0.25">
      <c r="A38" s="81"/>
    </row>
    <row r="39" spans="1:12" x14ac:dyDescent="0.25">
      <c r="A39" s="81"/>
    </row>
    <row r="40" spans="1:12" x14ac:dyDescent="0.25">
      <c r="H40" s="85" t="s">
        <v>63</v>
      </c>
    </row>
    <row r="41" spans="1:12" x14ac:dyDescent="0.25">
      <c r="H41" s="85" t="s">
        <v>64</v>
      </c>
    </row>
    <row r="42" spans="1:12" x14ac:dyDescent="0.25">
      <c r="A42" s="81"/>
    </row>
    <row r="43" spans="1:12" x14ac:dyDescent="0.25">
      <c r="E43" s="193" t="s">
        <v>65</v>
      </c>
      <c r="F43" s="193"/>
      <c r="G43" s="193"/>
      <c r="H43" s="193"/>
      <c r="I43" s="193"/>
      <c r="J43" s="193"/>
      <c r="K43" s="193"/>
      <c r="L43" s="193"/>
    </row>
  </sheetData>
  <sheetProtection selectLockedCells="1"/>
  <mergeCells count="15">
    <mergeCell ref="A2:G2"/>
    <mergeCell ref="A3:G3"/>
    <mergeCell ref="A4:G4"/>
    <mergeCell ref="E43:L43"/>
    <mergeCell ref="E31:K32"/>
    <mergeCell ref="B8:D8"/>
    <mergeCell ref="E37:H37"/>
    <mergeCell ref="C12:E12"/>
    <mergeCell ref="H12:K12"/>
    <mergeCell ref="D14:E14"/>
    <mergeCell ref="H14:M14"/>
    <mergeCell ref="C15:M15"/>
    <mergeCell ref="F16:H16"/>
    <mergeCell ref="J16:M16"/>
    <mergeCell ref="A6:G6"/>
  </mergeCells>
  <pageMargins left="0" right="0" top="0" bottom="0" header="0.3" footer="0.3"/>
  <pageSetup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Rio Communities Travel Process</vt:lpstr>
      <vt:lpstr>PER DIEM Request Travel Form</vt:lpstr>
      <vt:lpstr>PER DIEM Final Travel Form</vt:lpstr>
      <vt:lpstr>ACTUALS Travel Request Form</vt:lpstr>
      <vt:lpstr>ACTUALS Travel Final Form</vt:lpstr>
      <vt:lpstr>Vehicle Use Statement</vt:lpstr>
      <vt:lpstr>Affidavit Lost Itemized Receipt</vt:lpstr>
      <vt:lpstr>'ACTUALS Travel Request Form'!Print_Area</vt:lpstr>
      <vt:lpstr>'PER DIEM Final Travel Form'!Print_Area</vt:lpstr>
      <vt:lpstr>'PER DIEM Request Travel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Darrah</dc:creator>
  <cp:lastModifiedBy>Stephanie Finch</cp:lastModifiedBy>
  <cp:lastPrinted>2021-08-06T22:06:36Z</cp:lastPrinted>
  <dcterms:created xsi:type="dcterms:W3CDTF">2017-03-01T15:59:26Z</dcterms:created>
  <dcterms:modified xsi:type="dcterms:W3CDTF">2022-03-09T16:32:56Z</dcterms:modified>
</cp:coreProperties>
</file>